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Kosztorys" sheetId="1" r:id="rId1"/>
    <sheet name="Godziny dydaktyczne" sheetId="2" r:id="rId2"/>
    <sheet name="StawkiGodzinowe" sheetId="3" r:id="rId3"/>
  </sheets>
  <definedNames>
    <definedName name="_xlnm.Print_Area" localSheetId="0">'Kosztorys'!$A$1:$J$73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<sst xmlns="http://schemas.openxmlformats.org/spreadsheetml/2006/main" count="317" uniqueCount="142">
  <si>
    <t>Lp.</t>
  </si>
  <si>
    <t>Wyszczególnienie</t>
  </si>
  <si>
    <t>Wynagrodzenia za zajęcia dydaktyczne</t>
  </si>
  <si>
    <t>Koszty wynagrodzeń za realizację procesu dydaktycznego studiów podyplomowych</t>
  </si>
  <si>
    <t>Profesor zwyczajny</t>
  </si>
  <si>
    <t>Profesor nadzwyczajny posiadający tytuł naukowy</t>
  </si>
  <si>
    <t>Profesor nadzwyczajny posiadający stopień naukowy doktora habilitowanego</t>
  </si>
  <si>
    <t>Adiunkt posiadający stopień naukowy doktora habilitowanego</t>
  </si>
  <si>
    <t>Adiunkt posaidający stopień naukowy doktora, starszy wykładowca posaidający stopień naukowy doktora</t>
  </si>
  <si>
    <t>Wykładowca, lektor, instruktor</t>
  </si>
  <si>
    <t>Stawka</t>
  </si>
  <si>
    <t>Liczba godzin</t>
  </si>
  <si>
    <t>Koszt</t>
  </si>
  <si>
    <t>RAZEM</t>
  </si>
  <si>
    <t>Starszy wykładowca nieposiadający stopnia naukowego</t>
  </si>
  <si>
    <t>Asystent</t>
  </si>
  <si>
    <t>* - wynagrodzenia pracowników UO rozlicza się w formule wynagrodzeń osobowych;</t>
  </si>
  <si>
    <t>Wynagrodzenia pracowników UO* - 
nauczyciele akademiccy</t>
  </si>
  <si>
    <t>Wynagrodzenia zleceniobiorców, wykonawców*</t>
  </si>
  <si>
    <t>Wynagrodzenia zleceniobiorców, wykonawców*
Osoby zatrudnione w UO</t>
  </si>
  <si>
    <t>Nauczyciele akademiccy UO</t>
  </si>
  <si>
    <t>Zleceniobiorcy i wykonawcy - pracownicy UO</t>
  </si>
  <si>
    <t>Zleceniobiorcy i wykonawcy - spoza UO</t>
  </si>
  <si>
    <t>a</t>
  </si>
  <si>
    <t>b</t>
  </si>
  <si>
    <t>c</t>
  </si>
  <si>
    <t>Wynagrodzenie kierownika studiów</t>
  </si>
  <si>
    <t>Liczba
godzin</t>
  </si>
  <si>
    <t>x</t>
  </si>
  <si>
    <t>RAZEM
koszty</t>
  </si>
  <si>
    <t>Nazwa studiów podyplomowych:</t>
  </si>
  <si>
    <t>Wydział:</t>
  </si>
  <si>
    <t>Jednostka prowadząca studia:</t>
  </si>
  <si>
    <t>Wynagrodzenie za obsługę studiów</t>
  </si>
  <si>
    <t>Materiały i pomoce dydaktyczne na potrzeby studiów</t>
  </si>
  <si>
    <t>Wskaźnik</t>
  </si>
  <si>
    <t>Podstawa</t>
  </si>
  <si>
    <t>Koszty</t>
  </si>
  <si>
    <t>Koszty ogółem (1+2+3+4)</t>
  </si>
  <si>
    <t>KOSZTY</t>
  </si>
  <si>
    <t>PRZYCHODY</t>
  </si>
  <si>
    <t>Liczba studentów</t>
  </si>
  <si>
    <t>Opłata za jednego
studenta</t>
  </si>
  <si>
    <t>Przychody</t>
  </si>
  <si>
    <t>Wynagrodzenie za obsługę administracyjną***</t>
  </si>
  <si>
    <t>Wynagrodzenie za obsługę techniczną***</t>
  </si>
  <si>
    <t>I Semestr</t>
  </si>
  <si>
    <t>II Semestr</t>
  </si>
  <si>
    <t>III Semestr</t>
  </si>
  <si>
    <t>IV Semestr</t>
  </si>
  <si>
    <t>- pola do wypełnienia</t>
  </si>
  <si>
    <t>* - Wynagrodzenie wypłacane na podstawie zawartych umów cywilnoprawnych z osobami zatrudnionymi w ramach stosunku pracy w UO - dotyczy tylko pracowników niebędących nauczycielami akademickimi UO</t>
  </si>
  <si>
    <t>* - Wynagrodzenie wypłacane na podstawie zawartych umów cywilnoprawnych z wykonawcami niebędącymi pracownikami UO</t>
  </si>
  <si>
    <t>Koszty
OGOŁEM</t>
  </si>
  <si>
    <t>Skalkulowana odpłatność</t>
  </si>
  <si>
    <t>Średni koszt kształcenia studenta</t>
  </si>
  <si>
    <t>Liczba słuchaczy</t>
  </si>
  <si>
    <t>Treść</t>
  </si>
  <si>
    <t>Kosztorys/Rozliczenie* studiów podyplomowych Uniwersytet Opolskiego w roku akademickim:</t>
  </si>
  <si>
    <t>* - niewłaściwe skreślić</t>
  </si>
  <si>
    <t>Kierownik studiów podyplomowych</t>
  </si>
  <si>
    <t>Dziekan Wydziału</t>
  </si>
  <si>
    <t>………………………………………..</t>
  </si>
  <si>
    <t>Kwestura (weryfikacja formalno-rachunkowa)</t>
  </si>
  <si>
    <t>………………………………………………………..</t>
  </si>
  <si>
    <t>Zatwierdził (Rektor, Prorektor ds. kształcenia)</t>
  </si>
  <si>
    <t>…………………………………………………………</t>
  </si>
  <si>
    <t>RAZEM
koszty ogólne</t>
  </si>
  <si>
    <t>57,45  – 413,64</t>
  </si>
  <si>
    <t>53,55  – 385,56</t>
  </si>
  <si>
    <t>Eksperci, specjaliści</t>
  </si>
  <si>
    <t>49,05 – 353,16</t>
  </si>
  <si>
    <t>45,90 – 330,48</t>
  </si>
  <si>
    <t>48,78 – 292,68</t>
  </si>
  <si>
    <t>Starszy wykładowca nieposiadający stopnia naukowego albo stopnia w zakresie sztuki/</t>
  </si>
  <si>
    <t>38,70 – 232,20</t>
  </si>
  <si>
    <t>Asystent/</t>
  </si>
  <si>
    <t>Specjaliści</t>
  </si>
  <si>
    <t>31,32 – 203,58</t>
  </si>
  <si>
    <t>Wykładowca, lektor, instruktor/</t>
  </si>
  <si>
    <t>30,42 – 197,73</t>
  </si>
  <si>
    <t>Adiunkt posiadający stopień naukowy doktora, starszy wykładowca posaidający stopień naukowy doktora</t>
  </si>
  <si>
    <t>d</t>
  </si>
  <si>
    <t>Koszty nieperiodyczne (ZFŚS, "13") - rozliczenie</t>
  </si>
  <si>
    <t>Pozostałe koszty bezpośrednie (usługi, delegacje, inne)</t>
  </si>
  <si>
    <t>Koszty rzeczowe, pozostałe wynagrodzenia</t>
  </si>
  <si>
    <t>Korekty obejmujące koszty nieperiodyczne (ZFŚS, "13)</t>
  </si>
  <si>
    <t>wykłady</t>
  </si>
  <si>
    <t>Profesor zwyczajny/ eksperci</t>
  </si>
  <si>
    <t>Tryb realizacji zajęć</t>
  </si>
  <si>
    <t>Wykonawcy</t>
  </si>
  <si>
    <t>Stawka /zł/
za 1 godz. dyd.
godzin zleconych</t>
  </si>
  <si>
    <t>ćwiczenie, laboratoria, 
konwersatoria</t>
  </si>
  <si>
    <t>Stawka /zł/
za 1 godz. dyd.
pracownicy dydaktyczni UO</t>
  </si>
  <si>
    <t>Min, Max
stawki /zł/</t>
  </si>
  <si>
    <t>Profesor nadzwyczajny posiadający tytuł naukowy albo tytuł w zakresie sztuki, profesor wizytujący posiadający tytuł naukowy albo tytuł w zakresie sztuki/ eksperci</t>
  </si>
  <si>
    <t>Profesor nadzwyczajny posiadający stopień naukowy doktora habilitowanego lub doktora albo stopień doktora habilitowanego lub doktora w zakresie sztuki, profesor wizytujący posiadający stopień naukowy doktora habilitowanego lub doktora w zakresie sztuki/
eksperci, specjaliści</t>
  </si>
  <si>
    <t>Docent adiunkt posiadający stopień naukowy doktora habilitowanego albo stopień doktora habilitowanego w zakresie sztuki/
eksperci, specjaliści</t>
  </si>
  <si>
    <t>Adiunkt posiadający stopień naukowy doktora albo stopień doktora w zakresie sztuki, starszy wykładowca posiadający stopień naukowy doktora albo stopień doktora w zakresie sztuki//
eksperci, specjaliści</t>
  </si>
  <si>
    <t>Stawki za godziny dydaktyczne realizowane w ramach studiów podyplomowych</t>
  </si>
  <si>
    <t>1. Szczegółowe zestawienie liczby planowanych/zrealizowanych godzin stanowi załącznik do kosztorysu/rozliczenia</t>
  </si>
  <si>
    <t>2. Stawki wynagrodzeń, dla poszczgólnych grup wykonawców zadań, przyjętych do przygotowania kosztorysu/rozliczenia stanowi załącznik do kosztorysu/rozliczenia</t>
  </si>
  <si>
    <t>Wykłady</t>
  </si>
  <si>
    <t>Ćwiczenia</t>
  </si>
  <si>
    <t>Nauczyciele akademiccy - Uniwersytetu Opolskiego</t>
  </si>
  <si>
    <t>Zleceniobiorcy - ubezpieczeni poza UO</t>
  </si>
  <si>
    <t>Zleceniobiorcy - ubezpieczeni w UO</t>
  </si>
  <si>
    <t>Wartość
brutto</t>
  </si>
  <si>
    <t>PIERWOTNY*/KOREKTA* NR …..
CZĄSTKOWE*/OSTATECZNE*</t>
  </si>
  <si>
    <t xml:space="preserve">Kosztorys*/
Rozliczenie*  </t>
  </si>
  <si>
    <t>d**</t>
  </si>
  <si>
    <t>** - dotyczy tylko rozliczenia, nie wypełniać dla KOSZTORYSÓW</t>
  </si>
  <si>
    <r>
      <t>Pochodne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</si>
  <si>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- pochodne od wynagrodzeń osobowych nauczycieli akademickich UO i pracowników UO niebędących nauczycielami akademickimi;</t>
    </r>
  </si>
  <si>
    <t>Stawka*
miesięczna</t>
  </si>
  <si>
    <t>Liczba miesięcy
RAZEM</t>
  </si>
  <si>
    <t>liczba miesięcy obsługi w semestrze:</t>
  </si>
  <si>
    <t>Wynik (6-5) / Nadwyżka brutto - rozliczenie*</t>
  </si>
  <si>
    <t>Nadwyżka netto do dyspozycji realizatora (8-9)</t>
  </si>
  <si>
    <t>Uwagi: koszty,
zastosowana stawka wynagrodzenia</t>
  </si>
  <si>
    <t>Koszty deklarowane przez prorektora ds. kształcenia i studentów</t>
  </si>
  <si>
    <t>Wynagrodzenie za prowadzenie prac dyplomowych*</t>
  </si>
  <si>
    <t>Skalkulowane koszty godzin pensum</t>
  </si>
  <si>
    <t>Narzut od nadwyżki (7-8)</t>
  </si>
  <si>
    <t>Kwestura (weryfikacja formalno-rachunkowa FF)
Kwestor</t>
  </si>
  <si>
    <t>Wynagrodzenie za prowadzenia praktyk ped. - ciągłych</t>
  </si>
  <si>
    <t>Wynagrodzenie za prowadzenia praktyk ped. - śródrocznych</t>
  </si>
  <si>
    <t>Wynagrodzenie za organizację i nadzór nad praktyk. pedag.</t>
  </si>
  <si>
    <t>Koszty nieperiodyczne (ZFŚS,"13") - dot. tylko rozliczenia</t>
  </si>
  <si>
    <t>e**</t>
  </si>
  <si>
    <t>d*</t>
  </si>
  <si>
    <t>e*</t>
  </si>
  <si>
    <t>f*</t>
  </si>
  <si>
    <t>g*</t>
  </si>
  <si>
    <t>Wynagrodzenie za recenzje</t>
  </si>
  <si>
    <t>Nadwyżka netto (7/1,4) - rozliczenie</t>
  </si>
  <si>
    <t>8*</t>
  </si>
  <si>
    <t>* - dotyczy tylko rozliczenia, nie dotyczy KOSZTORYSÓW</t>
  </si>
  <si>
    <t>* - Stawka odpowiada miesięcznemu dodatkowemu wynagrodzeniu osobowemu dla pracowników UO: 
nauczycielom akademickim i niebędących nauczycielai akademickimi prowadzących obsługę studiów (pochodne od wynagrodzeń - nauczyciele akademiccy 1,51163472; nienauczyciele: 1,310058
'** - dotyczy tylko rozliczenia, nie wypełniać dla KOSZTORYSÓW
'*** - pochodne od wynagrodzeń za obsługę administracyjną studiów przez pracowników UO niebędących nauczycielami akademickimi;</t>
  </si>
  <si>
    <t>* - w przypadku wynagrodzeń wypłacanych nauczycielom akademickimi będących pracownikami UO kwotę butto należy zwiększyć o pochodne, tj. pomnożyć przez 1,51163472</t>
  </si>
  <si>
    <t>Koszty bazy materialej (1+2+3)*20%</t>
  </si>
  <si>
    <t xml:space="preserve">Załącznik do Zarządzenia nr  43/2017 Rektora Uniwersytetu Opolskiego z dnia  29.08.2017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</si>
</sst>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Arial"/>
      <family val="0"/>
    </font>
    <font>
      <i/>
      <sz val="12"/>
      <name val="Times New Roman"/>
      <family val="1"/>
    </font>
    <font>
      <b/>
      <sz val="16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4" fontId="0" fillId="0" borderId="10" xfId="58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44" fontId="0" fillId="0" borderId="10" xfId="58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4" fontId="2" fillId="0" borderId="10" xfId="58" applyFont="1" applyBorder="1" applyAlignment="1">
      <alignment horizontal="center" vertical="center" wrapText="1"/>
    </xf>
    <xf numFmtId="44" fontId="2" fillId="0" borderId="10" xfId="58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44" fontId="0" fillId="0" borderId="10" xfId="0" applyNumberFormat="1" applyBorder="1" applyAlignment="1">
      <alignment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4" fontId="2" fillId="0" borderId="10" xfId="0" applyNumberFormat="1" applyFon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4" fontId="2" fillId="0" borderId="12" xfId="58" applyFont="1" applyBorder="1" applyAlignment="1">
      <alignment vertical="center" wrapText="1"/>
    </xf>
    <xf numFmtId="44" fontId="0" fillId="0" borderId="12" xfId="58" applyFont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44" fontId="0" fillId="33" borderId="10" xfId="58" applyFont="1" applyFill="1" applyBorder="1" applyAlignment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4" fontId="2" fillId="0" borderId="0" xfId="58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58" applyFont="1" applyFill="1" applyBorder="1" applyAlignment="1">
      <alignment vertical="center" wrapText="1"/>
    </xf>
    <xf numFmtId="44" fontId="2" fillId="33" borderId="10" xfId="58" applyFont="1" applyFill="1" applyBorder="1" applyAlignment="1">
      <alignment vertical="center" wrapText="1"/>
    </xf>
    <xf numFmtId="44" fontId="2" fillId="0" borderId="10" xfId="58" applyFont="1" applyFill="1" applyBorder="1" applyAlignment="1">
      <alignment vertical="center" wrapText="1"/>
    </xf>
    <xf numFmtId="0" fontId="0" fillId="0" borderId="10" xfId="58" applyNumberFormat="1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33" borderId="10" xfId="0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10" xfId="58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vertical="center" wrapText="1"/>
    </xf>
    <xf numFmtId="44" fontId="0" fillId="33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4" fontId="0" fillId="0" borderId="0" xfId="58" applyFont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4" fontId="9" fillId="0" borderId="10" xfId="58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4" fontId="6" fillId="33" borderId="10" xfId="58" applyFont="1" applyFill="1" applyBorder="1" applyAlignment="1">
      <alignment vertical="center" wrapText="1"/>
    </xf>
    <xf numFmtId="44" fontId="0" fillId="0" borderId="0" xfId="58" applyFont="1" applyBorder="1" applyAlignment="1">
      <alignment vertical="center"/>
    </xf>
    <xf numFmtId="0" fontId="0" fillId="0" borderId="0" xfId="0" applyBorder="1" applyAlignment="1">
      <alignment vertical="center"/>
    </xf>
    <xf numFmtId="44" fontId="2" fillId="0" borderId="10" xfId="58" applyFont="1" applyFill="1" applyBorder="1" applyAlignment="1">
      <alignment horizontal="center" vertical="center" wrapText="1"/>
    </xf>
    <xf numFmtId="44" fontId="0" fillId="0" borderId="0" xfId="58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Alignment="1">
      <alignment vertical="center" wrapText="1"/>
    </xf>
    <xf numFmtId="44" fontId="8" fillId="0" borderId="10" xfId="58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10" xfId="58" applyFont="1" applyBorder="1" applyAlignment="1">
      <alignment horizontal="center" vertical="center" wrapText="1"/>
    </xf>
    <xf numFmtId="164" fontId="0" fillId="0" borderId="10" xfId="58" applyNumberFormat="1" applyFont="1" applyBorder="1" applyAlignment="1">
      <alignment horizontal="center" vertical="center" wrapText="1"/>
    </xf>
    <xf numFmtId="164" fontId="2" fillId="0" borderId="10" xfId="58" applyNumberFormat="1" applyFont="1" applyBorder="1" applyAlignment="1">
      <alignment horizontal="center" vertical="center" wrapText="1"/>
    </xf>
    <xf numFmtId="164" fontId="0" fillId="33" borderId="10" xfId="58" applyNumberFormat="1" applyFont="1" applyFill="1" applyBorder="1" applyAlignment="1">
      <alignment horizontal="center" vertical="center" wrapText="1"/>
    </xf>
    <xf numFmtId="44" fontId="0" fillId="0" borderId="0" xfId="58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 quotePrefix="1">
      <alignment vertical="center" wrapText="1"/>
    </xf>
    <xf numFmtId="0" fontId="0" fillId="33" borderId="10" xfId="0" applyFill="1" applyBorder="1" applyAlignment="1" quotePrefix="1">
      <alignment vertical="center" wrapText="1"/>
    </xf>
    <xf numFmtId="4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44" fontId="6" fillId="33" borderId="10" xfId="58" applyFont="1" applyFill="1" applyBorder="1" applyAlignment="1" applyProtection="1">
      <alignment vertical="center" wrapText="1"/>
      <protection/>
    </xf>
    <xf numFmtId="44" fontId="0" fillId="0" borderId="10" xfId="58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4" fontId="0" fillId="0" borderId="12" xfId="58" applyFont="1" applyFill="1" applyBorder="1" applyAlignment="1">
      <alignment vertical="center" wrapText="1"/>
    </xf>
    <xf numFmtId="44" fontId="2" fillId="0" borderId="14" xfId="58" applyFont="1" applyFill="1" applyBorder="1" applyAlignment="1">
      <alignment vertical="center" wrapText="1"/>
    </xf>
    <xf numFmtId="44" fontId="0" fillId="0" borderId="10" xfId="58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 quotePrefix="1">
      <alignment horizontal="left" vertical="center" wrapText="1"/>
    </xf>
    <xf numFmtId="0" fontId="2" fillId="0" borderId="16" xfId="0" applyFont="1" applyBorder="1" applyAlignment="1" quotePrefix="1">
      <alignment horizontal="left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3" xfId="0" applyBorder="1" applyAlignment="1" quotePrefix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58" applyNumberFormat="1" applyFont="1" applyFill="1" applyBorder="1" applyAlignment="1">
      <alignment horizontal="center" vertical="center" wrapText="1"/>
    </xf>
    <xf numFmtId="44" fontId="0" fillId="0" borderId="10" xfId="58" applyFont="1" applyFill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4" fontId="8" fillId="0" borderId="10" xfId="58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4" fontId="8" fillId="0" borderId="18" xfId="58" applyFont="1" applyBorder="1" applyAlignment="1">
      <alignment horizontal="center" vertical="center" wrapText="1"/>
    </xf>
    <xf numFmtId="44" fontId="8" fillId="0" borderId="20" xfId="58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8" fillId="0" borderId="12" xfId="58" applyFont="1" applyBorder="1" applyAlignment="1">
      <alignment horizontal="center" vertical="center" wrapText="1"/>
    </xf>
    <xf numFmtId="44" fontId="8" fillId="0" borderId="11" xfId="58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6.140625" style="2" customWidth="1"/>
    <col min="2" max="2" width="53.28125" style="1" customWidth="1"/>
    <col min="3" max="3" width="11.00390625" style="1" customWidth="1"/>
    <col min="4" max="4" width="13.00390625" style="1" customWidth="1"/>
    <col min="5" max="5" width="11.8515625" style="2" customWidth="1"/>
    <col min="6" max="12" width="14.28125" style="1" customWidth="1"/>
    <col min="13" max="14" width="13.28125" style="1" customWidth="1"/>
    <col min="15" max="16384" width="9.140625" style="1" customWidth="1"/>
  </cols>
  <sheetData>
    <row r="1" spans="1:10" ht="31.5" customHeight="1">
      <c r="A1" s="94" t="s">
        <v>141</v>
      </c>
      <c r="B1" s="94"/>
      <c r="C1" s="94"/>
      <c r="D1" s="94"/>
      <c r="E1" s="94"/>
      <c r="F1" s="94"/>
      <c r="G1" s="94"/>
      <c r="H1" s="94"/>
      <c r="I1" s="94"/>
      <c r="J1" s="94"/>
    </row>
    <row r="2" spans="1:13" ht="27.75" customHeight="1">
      <c r="A2" s="95" t="s">
        <v>58</v>
      </c>
      <c r="B2" s="95"/>
      <c r="C2" s="95"/>
      <c r="D2" s="95"/>
      <c r="E2" s="95"/>
      <c r="F2" s="95"/>
      <c r="G2" s="95"/>
      <c r="H2" s="95"/>
      <c r="I2" s="95"/>
      <c r="J2" s="95"/>
      <c r="K2" s="82"/>
      <c r="L2" s="82"/>
      <c r="M2" s="82"/>
    </row>
    <row r="3" spans="1:12" ht="16.5" customHeight="1">
      <c r="A3" s="96" t="s">
        <v>59</v>
      </c>
      <c r="B3" s="97"/>
      <c r="C3" s="84"/>
      <c r="D3" s="98" t="s">
        <v>50</v>
      </c>
      <c r="E3" s="98"/>
      <c r="F3" s="83"/>
      <c r="G3" s="83"/>
      <c r="H3" s="83"/>
      <c r="I3" s="83"/>
      <c r="J3" s="83"/>
      <c r="K3" s="83"/>
      <c r="L3" s="83"/>
    </row>
    <row r="4" spans="1:11" ht="18.75" customHeight="1">
      <c r="A4" s="131" t="s">
        <v>30</v>
      </c>
      <c r="B4" s="131"/>
      <c r="C4" s="132"/>
      <c r="D4" s="132"/>
      <c r="E4" s="132"/>
      <c r="F4" s="132"/>
      <c r="G4" s="9"/>
      <c r="H4" s="10"/>
      <c r="I4" s="10"/>
      <c r="J4" s="10"/>
      <c r="K4" s="10"/>
    </row>
    <row r="5" spans="1:11" ht="18.75" customHeight="1">
      <c r="A5" s="131" t="s">
        <v>31</v>
      </c>
      <c r="B5" s="131"/>
      <c r="C5" s="132"/>
      <c r="D5" s="132"/>
      <c r="E5" s="132"/>
      <c r="F5" s="132"/>
      <c r="G5" s="9"/>
      <c r="H5" s="10"/>
      <c r="I5" s="10"/>
      <c r="J5" s="10"/>
      <c r="K5" s="10"/>
    </row>
    <row r="6" spans="1:11" ht="18.75" customHeight="1">
      <c r="A6" s="131" t="s">
        <v>32</v>
      </c>
      <c r="B6" s="131"/>
      <c r="C6" s="132"/>
      <c r="D6" s="132"/>
      <c r="E6" s="132"/>
      <c r="F6" s="132"/>
      <c r="G6" s="9"/>
      <c r="H6" s="10"/>
      <c r="I6" s="10"/>
      <c r="J6" s="10"/>
      <c r="K6" s="10"/>
    </row>
    <row r="7" spans="1:11" ht="30.75" customHeight="1">
      <c r="A7" s="120" t="s">
        <v>109</v>
      </c>
      <c r="B7" s="120"/>
      <c r="C7" s="120" t="s">
        <v>108</v>
      </c>
      <c r="D7" s="120"/>
      <c r="E7" s="120"/>
      <c r="F7" s="120"/>
      <c r="G7" s="10"/>
      <c r="H7" s="10"/>
      <c r="I7" s="10"/>
      <c r="J7" s="10"/>
      <c r="K7" s="10"/>
    </row>
    <row r="8" spans="1:11" ht="12.75" customHeight="1">
      <c r="A8" s="127" t="s">
        <v>59</v>
      </c>
      <c r="B8" s="128"/>
      <c r="C8" s="128"/>
      <c r="D8" s="128"/>
      <c r="E8" s="128"/>
      <c r="F8" s="128"/>
      <c r="G8" s="128"/>
      <c r="H8" s="128"/>
      <c r="I8" s="128"/>
      <c r="J8" s="128"/>
      <c r="K8" s="9"/>
    </row>
    <row r="9" spans="1:10" ht="15.75" customHeight="1">
      <c r="A9" s="106" t="s">
        <v>39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 s="24" customFormat="1" ht="12.75">
      <c r="A10" s="129" t="s">
        <v>0</v>
      </c>
      <c r="B10" s="129" t="s">
        <v>1</v>
      </c>
      <c r="C10" s="134" t="s">
        <v>13</v>
      </c>
      <c r="D10" s="134"/>
      <c r="E10" s="134"/>
      <c r="F10" s="134"/>
      <c r="G10" s="115" t="s">
        <v>37</v>
      </c>
      <c r="H10" s="115"/>
      <c r="I10" s="115"/>
      <c r="J10" s="115"/>
    </row>
    <row r="11" spans="1:13" s="24" customFormat="1" ht="42" customHeight="1">
      <c r="A11" s="130"/>
      <c r="B11" s="130"/>
      <c r="C11" s="26" t="s">
        <v>27</v>
      </c>
      <c r="D11" s="25" t="s">
        <v>107</v>
      </c>
      <c r="E11" s="25" t="s">
        <v>112</v>
      </c>
      <c r="F11" s="29" t="s">
        <v>29</v>
      </c>
      <c r="G11" s="25" t="s">
        <v>46</v>
      </c>
      <c r="H11" s="25" t="s">
        <v>47</v>
      </c>
      <c r="I11" s="25" t="s">
        <v>48</v>
      </c>
      <c r="J11" s="25" t="s">
        <v>49</v>
      </c>
      <c r="K11" s="27"/>
      <c r="L11" s="28"/>
      <c r="M11" s="28"/>
    </row>
    <row r="12" spans="1:11" ht="12.75">
      <c r="A12" s="12">
        <v>1</v>
      </c>
      <c r="B12" s="11" t="s">
        <v>2</v>
      </c>
      <c r="C12" s="17">
        <f>SUM(C13:C15)</f>
        <v>0</v>
      </c>
      <c r="D12" s="15">
        <f>SUM(D13:D15)</f>
        <v>0</v>
      </c>
      <c r="E12" s="12" t="s">
        <v>28</v>
      </c>
      <c r="F12" s="30">
        <f>SUM(F13:F17)</f>
        <v>0</v>
      </c>
      <c r="G12" s="30">
        <f>SUM(G13:G17)</f>
        <v>0</v>
      </c>
      <c r="H12" s="30">
        <f>SUM(H13:H17)</f>
        <v>0</v>
      </c>
      <c r="I12" s="30">
        <f>SUM(I13:I17)</f>
        <v>0</v>
      </c>
      <c r="J12" s="30">
        <f>SUM(J13:J17)</f>
        <v>0</v>
      </c>
      <c r="K12" s="10"/>
    </row>
    <row r="13" spans="1:11" ht="12.75">
      <c r="A13" s="4" t="s">
        <v>23</v>
      </c>
      <c r="B13" s="5" t="s">
        <v>20</v>
      </c>
      <c r="C13" s="7">
        <f>'Godziny dydaktyczne'!E14+'Godziny dydaktyczne'!F14</f>
        <v>0</v>
      </c>
      <c r="D13" s="18">
        <f>'Godziny dydaktyczne'!G14</f>
        <v>0</v>
      </c>
      <c r="E13" s="4">
        <v>1.51163472</v>
      </c>
      <c r="F13" s="31">
        <f>D13*E13</f>
        <v>0</v>
      </c>
      <c r="G13" s="6">
        <f>'Godziny dydaktyczne'!J14*E13</f>
        <v>0</v>
      </c>
      <c r="H13" s="18">
        <f>'Godziny dydaktyczne'!M14*E13</f>
        <v>0</v>
      </c>
      <c r="I13" s="18">
        <f>'Godziny dydaktyczne'!P14*E13</f>
        <v>0</v>
      </c>
      <c r="J13" s="18">
        <f>'Godziny dydaktyczne'!S14*E13</f>
        <v>0</v>
      </c>
      <c r="K13" s="10"/>
    </row>
    <row r="14" spans="1:11" ht="12.75">
      <c r="A14" s="4" t="s">
        <v>24</v>
      </c>
      <c r="B14" s="5" t="s">
        <v>22</v>
      </c>
      <c r="C14" s="7">
        <f>'Godziny dydaktyczne'!E28+'Godziny dydaktyczne'!F28</f>
        <v>0</v>
      </c>
      <c r="D14" s="18">
        <f>'Godziny dydaktyczne'!G28</f>
        <v>0</v>
      </c>
      <c r="E14" s="4">
        <v>1</v>
      </c>
      <c r="F14" s="31">
        <f>D14*E14</f>
        <v>0</v>
      </c>
      <c r="G14" s="6">
        <f>'Godziny dydaktyczne'!J28*E14</f>
        <v>0</v>
      </c>
      <c r="H14" s="18">
        <f>'Godziny dydaktyczne'!M28</f>
        <v>0</v>
      </c>
      <c r="I14" s="18">
        <f>'Godziny dydaktyczne'!P28</f>
        <v>0</v>
      </c>
      <c r="J14" s="18">
        <f>'Godziny dydaktyczne'!S28</f>
        <v>0</v>
      </c>
      <c r="K14" s="10"/>
    </row>
    <row r="15" spans="1:11" ht="12.75">
      <c r="A15" s="4" t="s">
        <v>25</v>
      </c>
      <c r="B15" s="5" t="s">
        <v>21</v>
      </c>
      <c r="C15" s="7">
        <f>'Godziny dydaktyczne'!E42+'Godziny dydaktyczne'!F42</f>
        <v>0</v>
      </c>
      <c r="D15" s="18">
        <f>'Godziny dydaktyczne'!G42</f>
        <v>0</v>
      </c>
      <c r="E15" s="4">
        <v>1.322022</v>
      </c>
      <c r="F15" s="31">
        <f>D15*E15</f>
        <v>0</v>
      </c>
      <c r="G15" s="6">
        <f>'Godziny dydaktyczne'!J42*E15</f>
        <v>0</v>
      </c>
      <c r="H15" s="18">
        <f>'Godziny dydaktyczne'!M42*E15</f>
        <v>0</v>
      </c>
      <c r="I15" s="18">
        <f>'Godziny dydaktyczne'!P42*E15</f>
        <v>0</v>
      </c>
      <c r="J15" s="18">
        <f>'Godziny dydaktyczne'!S42*E15</f>
        <v>0</v>
      </c>
      <c r="K15" s="10"/>
    </row>
    <row r="16" spans="1:11" ht="12.75">
      <c r="A16" s="47" t="s">
        <v>82</v>
      </c>
      <c r="B16" s="5" t="s">
        <v>122</v>
      </c>
      <c r="C16" s="7"/>
      <c r="D16" s="85" t="s">
        <v>28</v>
      </c>
      <c r="E16" s="4">
        <v>1.3781</v>
      </c>
      <c r="F16" s="90">
        <f>SUM(G16:J16)</f>
        <v>0</v>
      </c>
      <c r="G16" s="33"/>
      <c r="H16" s="52"/>
      <c r="I16" s="52"/>
      <c r="J16" s="52"/>
      <c r="K16" s="10"/>
    </row>
    <row r="17" spans="1:11" ht="12.75">
      <c r="A17" s="47" t="s">
        <v>129</v>
      </c>
      <c r="B17" s="5" t="s">
        <v>128</v>
      </c>
      <c r="C17" s="51"/>
      <c r="D17" s="52"/>
      <c r="E17" s="23"/>
      <c r="F17" s="33"/>
      <c r="G17" s="33"/>
      <c r="H17" s="52"/>
      <c r="I17" s="52"/>
      <c r="J17" s="52"/>
      <c r="K17" s="10"/>
    </row>
    <row r="18" spans="1:10" ht="12.75">
      <c r="A18" s="133" t="s">
        <v>111</v>
      </c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2.75">
      <c r="A19" s="105" t="s">
        <v>0</v>
      </c>
      <c r="B19" s="105" t="s">
        <v>1</v>
      </c>
      <c r="C19" s="113" t="s">
        <v>115</v>
      </c>
      <c r="D19" s="119" t="s">
        <v>114</v>
      </c>
      <c r="E19" s="105" t="s">
        <v>112</v>
      </c>
      <c r="F19" s="105" t="s">
        <v>29</v>
      </c>
      <c r="G19" s="115" t="s">
        <v>37</v>
      </c>
      <c r="H19" s="115"/>
      <c r="I19" s="115"/>
      <c r="J19" s="115"/>
    </row>
    <row r="20" spans="1:10" ht="26.25" customHeight="1">
      <c r="A20" s="105"/>
      <c r="B20" s="105"/>
      <c r="C20" s="113"/>
      <c r="D20" s="119"/>
      <c r="E20" s="105"/>
      <c r="F20" s="105"/>
      <c r="G20" s="25" t="s">
        <v>46</v>
      </c>
      <c r="H20" s="25" t="s">
        <v>47</v>
      </c>
      <c r="I20" s="25" t="s">
        <v>48</v>
      </c>
      <c r="J20" s="25" t="s">
        <v>49</v>
      </c>
    </row>
    <row r="21" spans="1:10" ht="14.25" customHeight="1">
      <c r="A21" s="116" t="s">
        <v>116</v>
      </c>
      <c r="B21" s="117"/>
      <c r="C21" s="117"/>
      <c r="D21" s="117"/>
      <c r="E21" s="117"/>
      <c r="F21" s="118"/>
      <c r="G21" s="32"/>
      <c r="H21" s="32"/>
      <c r="I21" s="32"/>
      <c r="J21" s="32"/>
    </row>
    <row r="22" spans="1:10" ht="12.75">
      <c r="A22" s="12">
        <v>2</v>
      </c>
      <c r="B22" s="11" t="s">
        <v>33</v>
      </c>
      <c r="C22" s="13" t="s">
        <v>28</v>
      </c>
      <c r="D22" s="19" t="s">
        <v>28</v>
      </c>
      <c r="E22" s="12" t="s">
        <v>28</v>
      </c>
      <c r="F22" s="14">
        <f>SUM(F23:F26)</f>
        <v>0</v>
      </c>
      <c r="G22" s="15">
        <f>SUM(G23:G26)</f>
        <v>0</v>
      </c>
      <c r="H22" s="15">
        <f>SUM(H23:H26)</f>
        <v>0</v>
      </c>
      <c r="I22" s="15">
        <f>SUM(I23:I26)</f>
        <v>0</v>
      </c>
      <c r="J22" s="15">
        <f>SUM(J23:J26)</f>
        <v>0</v>
      </c>
    </row>
    <row r="23" spans="1:10" ht="12.75">
      <c r="A23" s="4" t="s">
        <v>23</v>
      </c>
      <c r="B23" s="5" t="s">
        <v>26</v>
      </c>
      <c r="C23" s="22"/>
      <c r="D23" s="22"/>
      <c r="E23" s="48">
        <v>1.51163472</v>
      </c>
      <c r="F23" s="6">
        <f>C23*D23*E23</f>
        <v>0</v>
      </c>
      <c r="G23" s="6">
        <f>G21*D23*E23</f>
        <v>0</v>
      </c>
      <c r="H23" s="18">
        <f>H21*D23*E23</f>
        <v>0</v>
      </c>
      <c r="I23" s="18">
        <f>I21*D23*E23</f>
        <v>0</v>
      </c>
      <c r="J23" s="18">
        <f>J21*D23*E23</f>
        <v>0</v>
      </c>
    </row>
    <row r="24" spans="1:10" ht="12.75">
      <c r="A24" s="4" t="s">
        <v>24</v>
      </c>
      <c r="B24" s="5" t="s">
        <v>44</v>
      </c>
      <c r="C24" s="22"/>
      <c r="D24" s="22"/>
      <c r="E24" s="48">
        <v>1.310058</v>
      </c>
      <c r="F24" s="6">
        <f>C24*D24*E24</f>
        <v>0</v>
      </c>
      <c r="G24" s="6">
        <f>G21*D24*E24</f>
        <v>0</v>
      </c>
      <c r="H24" s="18">
        <f>H21*D24*E24</f>
        <v>0</v>
      </c>
      <c r="I24" s="18">
        <f>I21*D24*E24</f>
        <v>0</v>
      </c>
      <c r="J24" s="18">
        <f>J21*D24*E24</f>
        <v>0</v>
      </c>
    </row>
    <row r="25" spans="1:10" ht="12.75">
      <c r="A25" s="4" t="s">
        <v>25</v>
      </c>
      <c r="B25" s="5" t="s">
        <v>45</v>
      </c>
      <c r="C25" s="22"/>
      <c r="D25" s="22"/>
      <c r="E25" s="48">
        <v>1.310058</v>
      </c>
      <c r="F25" s="6">
        <f>C25*D25*E25</f>
        <v>0</v>
      </c>
      <c r="G25" s="6">
        <f>G21*D25*E25</f>
        <v>0</v>
      </c>
      <c r="H25" s="18">
        <f>H21*D25*E25</f>
        <v>0</v>
      </c>
      <c r="I25" s="18">
        <f>I21*D25*E25</f>
        <v>0</v>
      </c>
      <c r="J25" s="18">
        <f>J21*D25*E25</f>
        <v>0</v>
      </c>
    </row>
    <row r="26" spans="1:10" ht="12.75">
      <c r="A26" s="48" t="s">
        <v>110</v>
      </c>
      <c r="B26" s="53" t="s">
        <v>83</v>
      </c>
      <c r="C26" s="22"/>
      <c r="D26" s="22"/>
      <c r="E26" s="48"/>
      <c r="F26" s="33"/>
      <c r="G26" s="33"/>
      <c r="H26" s="52"/>
      <c r="I26" s="52"/>
      <c r="J26" s="52"/>
    </row>
    <row r="27" spans="1:10" ht="54" customHeight="1">
      <c r="A27" s="114" t="s">
        <v>138</v>
      </c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05" t="s">
        <v>0</v>
      </c>
      <c r="B28" s="105" t="s">
        <v>1</v>
      </c>
      <c r="C28" s="105" t="s">
        <v>119</v>
      </c>
      <c r="D28" s="105"/>
      <c r="E28" s="105"/>
      <c r="F28" s="105" t="s">
        <v>29</v>
      </c>
      <c r="G28" s="115" t="s">
        <v>37</v>
      </c>
      <c r="H28" s="115"/>
      <c r="I28" s="115"/>
      <c r="J28" s="115"/>
    </row>
    <row r="29" spans="1:10" ht="12.75">
      <c r="A29" s="105"/>
      <c r="B29" s="105"/>
      <c r="C29" s="105"/>
      <c r="D29" s="105"/>
      <c r="E29" s="105"/>
      <c r="F29" s="105"/>
      <c r="G29" s="25" t="s">
        <v>46</v>
      </c>
      <c r="H29" s="25" t="s">
        <v>47</v>
      </c>
      <c r="I29" s="25" t="s">
        <v>48</v>
      </c>
      <c r="J29" s="25" t="s">
        <v>49</v>
      </c>
    </row>
    <row r="30" spans="1:10" ht="12.75">
      <c r="A30" s="12">
        <v>3</v>
      </c>
      <c r="B30" s="20" t="s">
        <v>85</v>
      </c>
      <c r="C30" s="135"/>
      <c r="D30" s="136"/>
      <c r="E30" s="137"/>
      <c r="F30" s="15">
        <f>SUM(F31:F34)</f>
        <v>0</v>
      </c>
      <c r="G30" s="15">
        <f>SUM(G31:G34)</f>
        <v>0</v>
      </c>
      <c r="H30" s="15">
        <f>SUM(H31:H34)</f>
        <v>0</v>
      </c>
      <c r="I30" s="15">
        <f>SUM(I31:I34)</f>
        <v>0</v>
      </c>
      <c r="J30" s="15">
        <f>SUM(J31:J34)</f>
        <v>0</v>
      </c>
    </row>
    <row r="31" spans="1:10" ht="12.75">
      <c r="A31" s="4" t="s">
        <v>23</v>
      </c>
      <c r="B31" s="5" t="s">
        <v>34</v>
      </c>
      <c r="C31" s="124"/>
      <c r="D31" s="125"/>
      <c r="E31" s="126"/>
      <c r="F31" s="6">
        <f aca="true" t="shared" si="0" ref="F31:F37">SUM(G31:J31)</f>
        <v>0</v>
      </c>
      <c r="G31" s="33"/>
      <c r="H31" s="22"/>
      <c r="I31" s="22"/>
      <c r="J31" s="22"/>
    </row>
    <row r="32" spans="1:10" ht="12.75">
      <c r="A32" s="4" t="s">
        <v>24</v>
      </c>
      <c r="B32" s="5" t="s">
        <v>84</v>
      </c>
      <c r="C32" s="124"/>
      <c r="D32" s="125"/>
      <c r="E32" s="126"/>
      <c r="F32" s="6">
        <f t="shared" si="0"/>
        <v>0</v>
      </c>
      <c r="G32" s="33"/>
      <c r="H32" s="22"/>
      <c r="I32" s="22"/>
      <c r="J32" s="22"/>
    </row>
    <row r="33" spans="1:10" ht="12.75">
      <c r="A33" s="4" t="s">
        <v>25</v>
      </c>
      <c r="B33" s="5" t="s">
        <v>121</v>
      </c>
      <c r="C33" s="124"/>
      <c r="D33" s="125"/>
      <c r="E33" s="126"/>
      <c r="F33" s="6">
        <f t="shared" si="0"/>
        <v>0</v>
      </c>
      <c r="G33" s="33"/>
      <c r="H33" s="22"/>
      <c r="I33" s="22"/>
      <c r="J33" s="22"/>
    </row>
    <row r="34" spans="1:10" ht="12.75">
      <c r="A34" s="4" t="s">
        <v>130</v>
      </c>
      <c r="B34" s="5" t="s">
        <v>134</v>
      </c>
      <c r="C34" s="132"/>
      <c r="D34" s="132"/>
      <c r="E34" s="132"/>
      <c r="F34" s="6">
        <f t="shared" si="0"/>
        <v>0</v>
      </c>
      <c r="G34" s="33"/>
      <c r="H34" s="22"/>
      <c r="I34" s="22"/>
      <c r="J34" s="22"/>
    </row>
    <row r="35" spans="1:10" ht="12.75">
      <c r="A35" s="4" t="s">
        <v>131</v>
      </c>
      <c r="B35" s="5" t="s">
        <v>125</v>
      </c>
      <c r="C35" s="124"/>
      <c r="D35" s="125"/>
      <c r="E35" s="126"/>
      <c r="F35" s="6">
        <f t="shared" si="0"/>
        <v>0</v>
      </c>
      <c r="G35" s="33"/>
      <c r="H35" s="22"/>
      <c r="I35" s="22"/>
      <c r="J35" s="22"/>
    </row>
    <row r="36" spans="1:10" ht="12.75">
      <c r="A36" s="4" t="s">
        <v>132</v>
      </c>
      <c r="B36" s="5" t="s">
        <v>126</v>
      </c>
      <c r="C36" s="124"/>
      <c r="D36" s="125"/>
      <c r="E36" s="126"/>
      <c r="F36" s="6">
        <f t="shared" si="0"/>
        <v>0</v>
      </c>
      <c r="G36" s="33"/>
      <c r="H36" s="22"/>
      <c r="I36" s="22"/>
      <c r="J36" s="22"/>
    </row>
    <row r="37" spans="1:10" ht="12.75">
      <c r="A37" s="4" t="s">
        <v>133</v>
      </c>
      <c r="B37" s="5" t="s">
        <v>127</v>
      </c>
      <c r="C37" s="124"/>
      <c r="D37" s="125"/>
      <c r="E37" s="126"/>
      <c r="F37" s="6">
        <f t="shared" si="0"/>
        <v>0</v>
      </c>
      <c r="G37" s="33"/>
      <c r="H37" s="22"/>
      <c r="I37" s="22"/>
      <c r="J37" s="22"/>
    </row>
    <row r="38" spans="1:10" ht="23.25" customHeight="1">
      <c r="A38" s="114" t="s">
        <v>139</v>
      </c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23.25" customHeight="1">
      <c r="A39" s="105" t="s">
        <v>0</v>
      </c>
      <c r="B39" s="105" t="s">
        <v>1</v>
      </c>
      <c r="C39" s="105" t="s">
        <v>35</v>
      </c>
      <c r="D39" s="105" t="s">
        <v>36</v>
      </c>
      <c r="E39" s="105"/>
      <c r="F39" s="105" t="s">
        <v>67</v>
      </c>
      <c r="G39" s="115" t="s">
        <v>37</v>
      </c>
      <c r="H39" s="115"/>
      <c r="I39" s="115"/>
      <c r="J39" s="115"/>
    </row>
    <row r="40" spans="1:10" ht="12.75">
      <c r="A40" s="105"/>
      <c r="B40" s="105"/>
      <c r="C40" s="105"/>
      <c r="D40" s="105"/>
      <c r="E40" s="105"/>
      <c r="F40" s="105"/>
      <c r="G40" s="25" t="s">
        <v>46</v>
      </c>
      <c r="H40" s="25" t="s">
        <v>47</v>
      </c>
      <c r="I40" s="25" t="s">
        <v>48</v>
      </c>
      <c r="J40" s="25" t="s">
        <v>49</v>
      </c>
    </row>
    <row r="41" spans="1:10" s="16" customFormat="1" ht="12.75">
      <c r="A41" s="100">
        <v>4</v>
      </c>
      <c r="B41" s="11" t="s">
        <v>140</v>
      </c>
      <c r="C41" s="93">
        <v>0.2</v>
      </c>
      <c r="D41" s="142">
        <f>F12+F22+F30</f>
        <v>0</v>
      </c>
      <c r="E41" s="142"/>
      <c r="F41" s="21">
        <f>C41*D41</f>
        <v>0</v>
      </c>
      <c r="G41" s="21">
        <f>(G12+G22+G30)*0.4</f>
        <v>0</v>
      </c>
      <c r="H41" s="21">
        <f>(H12+H22+H30)*0.4</f>
        <v>0</v>
      </c>
      <c r="I41" s="21">
        <f>(I12+I22+I30)*0.4</f>
        <v>0</v>
      </c>
      <c r="J41" s="21">
        <f>(J12+J22+J30)*0.4</f>
        <v>0</v>
      </c>
    </row>
    <row r="42" spans="1:10" s="16" customFormat="1" ht="22.5">
      <c r="A42" s="100"/>
      <c r="B42" s="89" t="s">
        <v>120</v>
      </c>
      <c r="C42" s="93">
        <v>0.02</v>
      </c>
      <c r="D42" s="122">
        <f>F12+F22+F30</f>
        <v>0</v>
      </c>
      <c r="E42" s="123"/>
      <c r="F42" s="21">
        <f>C42*D42</f>
        <v>0</v>
      </c>
      <c r="G42" s="21">
        <f>(G12+G22+G30)*$C$42</f>
        <v>0</v>
      </c>
      <c r="H42" s="21">
        <f>(H12+H22+H30)*$C$42</f>
        <v>0</v>
      </c>
      <c r="I42" s="21">
        <f>(I12+I22+I30)*$C$42</f>
        <v>0</v>
      </c>
      <c r="J42" s="21">
        <f>(J12+J22+J30)*$C$42</f>
        <v>0</v>
      </c>
    </row>
    <row r="43" spans="1:10" ht="12.75">
      <c r="A43" s="99"/>
      <c r="B43" s="99"/>
      <c r="C43" s="99"/>
      <c r="D43" s="99"/>
      <c r="E43" s="99"/>
      <c r="F43" s="99"/>
      <c r="G43" s="99"/>
      <c r="H43" s="99"/>
      <c r="I43" s="99"/>
      <c r="J43" s="99"/>
    </row>
    <row r="44" spans="1:10" ht="12.75">
      <c r="A44" s="100">
        <v>5</v>
      </c>
      <c r="B44" s="121" t="s">
        <v>1</v>
      </c>
      <c r="C44" s="121"/>
      <c r="D44" s="121"/>
      <c r="E44" s="121"/>
      <c r="F44" s="105" t="s">
        <v>53</v>
      </c>
      <c r="G44" s="115" t="s">
        <v>37</v>
      </c>
      <c r="H44" s="115"/>
      <c r="I44" s="115"/>
      <c r="J44" s="115"/>
    </row>
    <row r="45" spans="1:10" ht="17.25" customHeight="1">
      <c r="A45" s="100"/>
      <c r="B45" s="121"/>
      <c r="C45" s="121"/>
      <c r="D45" s="121"/>
      <c r="E45" s="121"/>
      <c r="F45" s="105"/>
      <c r="G45" s="25" t="s">
        <v>46</v>
      </c>
      <c r="H45" s="25" t="s">
        <v>47</v>
      </c>
      <c r="I45" s="25" t="s">
        <v>48</v>
      </c>
      <c r="J45" s="25" t="s">
        <v>49</v>
      </c>
    </row>
    <row r="46" spans="1:10" ht="24" customHeight="1">
      <c r="A46" s="100"/>
      <c r="B46" s="101" t="s">
        <v>38</v>
      </c>
      <c r="C46" s="102"/>
      <c r="D46" s="102"/>
      <c r="E46" s="103"/>
      <c r="F46" s="21">
        <f>F12+F22+F30+F41+F42</f>
        <v>0</v>
      </c>
      <c r="G46" s="21">
        <f>G12+G22+G30+G41+G42</f>
        <v>0</v>
      </c>
      <c r="H46" s="21">
        <f>H12+H22+H30+H41+H42</f>
        <v>0</v>
      </c>
      <c r="I46" s="21">
        <f>I12+I22+I30+I41+I42</f>
        <v>0</v>
      </c>
      <c r="J46" s="21">
        <f>J12+J22+J30+J41+J42</f>
        <v>0</v>
      </c>
    </row>
    <row r="47" spans="1:10" ht="24" customHeight="1">
      <c r="A47" s="101"/>
      <c r="B47" s="102"/>
      <c r="C47" s="102"/>
      <c r="D47" s="102"/>
      <c r="E47" s="102"/>
      <c r="F47" s="102"/>
      <c r="G47" s="102"/>
      <c r="H47" s="102"/>
      <c r="I47" s="102"/>
      <c r="J47" s="103"/>
    </row>
    <row r="48" spans="1:13" ht="31.5" customHeight="1">
      <c r="A48" s="105" t="s">
        <v>57</v>
      </c>
      <c r="B48" s="139"/>
      <c r="C48" s="139"/>
      <c r="D48" s="139"/>
      <c r="E48" s="139"/>
      <c r="F48" s="4" t="s">
        <v>13</v>
      </c>
      <c r="G48" s="25" t="s">
        <v>46</v>
      </c>
      <c r="H48" s="25" t="s">
        <v>47</v>
      </c>
      <c r="I48" s="25" t="s">
        <v>48</v>
      </c>
      <c r="J48" s="25" t="s">
        <v>49</v>
      </c>
      <c r="K48" s="3"/>
      <c r="L48" s="3"/>
      <c r="M48" s="3"/>
    </row>
    <row r="49" spans="1:13" ht="21" customHeight="1">
      <c r="A49" s="100" t="s">
        <v>56</v>
      </c>
      <c r="B49" s="100"/>
      <c r="C49" s="100"/>
      <c r="D49" s="100"/>
      <c r="E49" s="100"/>
      <c r="F49" s="43">
        <f>SUM(G49:J49)</f>
        <v>0</v>
      </c>
      <c r="G49" s="44"/>
      <c r="H49" s="44"/>
      <c r="I49" s="44"/>
      <c r="J49" s="44"/>
      <c r="K49" s="3"/>
      <c r="L49" s="3"/>
      <c r="M49" s="3"/>
    </row>
    <row r="50" spans="1:10" ht="22.5" customHeight="1">
      <c r="A50" s="106" t="s">
        <v>40</v>
      </c>
      <c r="B50" s="106"/>
      <c r="C50" s="106"/>
      <c r="D50" s="106"/>
      <c r="E50" s="106"/>
      <c r="F50" s="106"/>
      <c r="G50" s="106"/>
      <c r="H50" s="106"/>
      <c r="I50" s="106"/>
      <c r="J50" s="106"/>
    </row>
    <row r="51" spans="1:10" ht="30.75" customHeight="1">
      <c r="A51" s="4" t="s">
        <v>0</v>
      </c>
      <c r="B51" s="4" t="s">
        <v>1</v>
      </c>
      <c r="C51" s="4" t="s">
        <v>41</v>
      </c>
      <c r="D51" s="105" t="s">
        <v>42</v>
      </c>
      <c r="E51" s="105"/>
      <c r="F51" s="4" t="s">
        <v>43</v>
      </c>
      <c r="G51" s="25" t="s">
        <v>46</v>
      </c>
      <c r="H51" s="25" t="s">
        <v>47</v>
      </c>
      <c r="I51" s="25" t="s">
        <v>48</v>
      </c>
      <c r="J51" s="25" t="s">
        <v>49</v>
      </c>
    </row>
    <row r="52" spans="1:10" s="16" customFormat="1" ht="30" customHeight="1">
      <c r="A52" s="34"/>
      <c r="B52" s="35" t="s">
        <v>55</v>
      </c>
      <c r="C52" s="45">
        <f>F49</f>
        <v>0</v>
      </c>
      <c r="D52" s="140" t="e">
        <f>F46/C52</f>
        <v>#DIV/0!</v>
      </c>
      <c r="E52" s="141"/>
      <c r="F52" s="88" t="e">
        <f>D52*C52</f>
        <v>#DIV/0!</v>
      </c>
      <c r="G52" s="88" t="e">
        <f>G46/G49</f>
        <v>#DIV/0!</v>
      </c>
      <c r="H52" s="42" t="e">
        <f>H46/H49</f>
        <v>#DIV/0!</v>
      </c>
      <c r="I52" s="42" t="e">
        <f>I46/I49</f>
        <v>#DIV/0!</v>
      </c>
      <c r="J52" s="42" t="e">
        <f>J46/J49</f>
        <v>#DIV/0!</v>
      </c>
    </row>
    <row r="53" spans="1:10" ht="30" customHeight="1">
      <c r="A53" s="12">
        <v>6</v>
      </c>
      <c r="B53" s="11" t="s">
        <v>54</v>
      </c>
      <c r="C53" s="46">
        <f>F49</f>
        <v>0</v>
      </c>
      <c r="D53" s="104"/>
      <c r="E53" s="104"/>
      <c r="F53" s="41">
        <f>C53*D53</f>
        <v>0</v>
      </c>
      <c r="G53" s="91"/>
      <c r="H53" s="91"/>
      <c r="I53" s="91"/>
      <c r="J53" s="91"/>
    </row>
    <row r="54" spans="1:10" ht="15.75" customHeight="1">
      <c r="A54" s="37"/>
      <c r="B54" s="38"/>
      <c r="C54" s="38"/>
      <c r="D54" s="37"/>
      <c r="E54" s="37"/>
      <c r="F54" s="39"/>
      <c r="G54" s="39"/>
      <c r="H54" s="36"/>
      <c r="I54" s="36"/>
      <c r="J54" s="36"/>
    </row>
    <row r="55" spans="1:10" ht="19.5" customHeight="1">
      <c r="A55" s="12">
        <v>7</v>
      </c>
      <c r="B55" s="101" t="s">
        <v>117</v>
      </c>
      <c r="C55" s="102"/>
      <c r="D55" s="102"/>
      <c r="E55" s="103"/>
      <c r="F55" s="15">
        <f>F53-F46</f>
        <v>0</v>
      </c>
      <c r="G55" s="39"/>
      <c r="H55" s="39"/>
      <c r="I55" s="39"/>
      <c r="J55" s="39"/>
    </row>
    <row r="56" spans="1:10" ht="19.5" customHeight="1">
      <c r="A56" s="49"/>
      <c r="B56" s="110" t="s">
        <v>123</v>
      </c>
      <c r="C56" s="111"/>
      <c r="D56" s="111"/>
      <c r="E56" s="112"/>
      <c r="F56" s="92">
        <f>F55-F57</f>
        <v>0</v>
      </c>
      <c r="G56" s="39"/>
      <c r="H56" s="39"/>
      <c r="I56" s="39"/>
      <c r="J56" s="39"/>
    </row>
    <row r="57" spans="1:10" ht="19.5" customHeight="1">
      <c r="A57" s="12" t="s">
        <v>136</v>
      </c>
      <c r="B57" s="100" t="s">
        <v>135</v>
      </c>
      <c r="C57" s="100"/>
      <c r="D57" s="100"/>
      <c r="E57" s="100"/>
      <c r="F57" s="15">
        <f>F55/1.4</f>
        <v>0</v>
      </c>
      <c r="G57" s="36"/>
      <c r="H57" s="36"/>
      <c r="I57" s="36"/>
      <c r="J57" s="36"/>
    </row>
    <row r="58" spans="1:10" ht="19.5" customHeight="1">
      <c r="A58" s="12">
        <v>9</v>
      </c>
      <c r="B58" s="100" t="s">
        <v>86</v>
      </c>
      <c r="C58" s="100"/>
      <c r="D58" s="100"/>
      <c r="E58" s="100"/>
      <c r="F58" s="40"/>
      <c r="G58" s="36"/>
      <c r="H58" s="36"/>
      <c r="I58" s="36"/>
      <c r="J58" s="36"/>
    </row>
    <row r="59" spans="1:10" ht="19.5" customHeight="1">
      <c r="A59" s="12">
        <v>10</v>
      </c>
      <c r="B59" s="100" t="s">
        <v>118</v>
      </c>
      <c r="C59" s="100"/>
      <c r="D59" s="100"/>
      <c r="E59" s="100"/>
      <c r="F59" s="15">
        <f>F57-F58</f>
        <v>0</v>
      </c>
      <c r="G59" s="36"/>
      <c r="H59" s="36"/>
      <c r="I59" s="36"/>
      <c r="J59" s="36"/>
    </row>
    <row r="60" spans="1:10" ht="12.75">
      <c r="A60" s="107" t="s">
        <v>137</v>
      </c>
      <c r="B60" s="108"/>
      <c r="C60" s="108"/>
      <c r="D60" s="108"/>
      <c r="E60" s="108"/>
      <c r="F60" s="108"/>
      <c r="G60" s="108"/>
      <c r="H60" s="108"/>
      <c r="I60" s="108"/>
      <c r="J60" s="108"/>
    </row>
    <row r="61" spans="1:10" ht="14.25">
      <c r="A61" s="138" t="s">
        <v>113</v>
      </c>
      <c r="B61" s="138"/>
      <c r="C61" s="138"/>
      <c r="D61" s="138"/>
      <c r="E61" s="138"/>
      <c r="F61" s="138"/>
      <c r="G61" s="138"/>
      <c r="H61" s="138"/>
      <c r="I61" s="138"/>
      <c r="J61" s="138"/>
    </row>
    <row r="62" spans="1:10" ht="22.5" customHeight="1">
      <c r="A62" s="107" t="s">
        <v>100</v>
      </c>
      <c r="B62" s="107"/>
      <c r="C62" s="107"/>
      <c r="D62" s="107"/>
      <c r="E62" s="107"/>
      <c r="F62" s="107"/>
      <c r="G62" s="107"/>
      <c r="H62" s="107"/>
      <c r="I62" s="107"/>
      <c r="J62" s="107"/>
    </row>
    <row r="63" spans="1:10" ht="19.5" customHeight="1">
      <c r="A63" s="107" t="s">
        <v>101</v>
      </c>
      <c r="B63" s="107"/>
      <c r="C63" s="107"/>
      <c r="D63" s="107"/>
      <c r="E63" s="107"/>
      <c r="F63" s="107"/>
      <c r="G63" s="107"/>
      <c r="H63" s="107"/>
      <c r="I63" s="107"/>
      <c r="J63" s="107"/>
    </row>
    <row r="64" spans="1:10" ht="12.75">
      <c r="A64" s="54"/>
      <c r="B64" s="55"/>
      <c r="C64" s="54"/>
      <c r="D64" s="54"/>
      <c r="E64" s="54"/>
      <c r="F64" s="36"/>
      <c r="G64" s="36"/>
      <c r="H64" s="36"/>
      <c r="I64" s="36"/>
      <c r="J64" s="36"/>
    </row>
    <row r="65" spans="1:10" ht="12.75">
      <c r="A65" s="54"/>
      <c r="B65" s="55"/>
      <c r="C65" s="54"/>
      <c r="D65" s="54"/>
      <c r="E65" s="54"/>
      <c r="F65" s="36"/>
      <c r="G65" s="36"/>
      <c r="H65" s="36"/>
      <c r="I65" s="36"/>
      <c r="J65" s="36"/>
    </row>
    <row r="66" spans="1:10" ht="12.75">
      <c r="A66" s="54"/>
      <c r="B66" s="55"/>
      <c r="C66" s="54"/>
      <c r="D66" s="54"/>
      <c r="E66" s="54"/>
      <c r="F66" s="36"/>
      <c r="G66" s="36"/>
      <c r="H66" s="36"/>
      <c r="I66" s="36"/>
      <c r="J66" s="36"/>
    </row>
    <row r="67" spans="2:6" ht="81.75" customHeight="1">
      <c r="B67" s="81" t="s">
        <v>62</v>
      </c>
      <c r="C67" s="81"/>
      <c r="D67" s="109" t="s">
        <v>62</v>
      </c>
      <c r="E67" s="109"/>
      <c r="F67" s="109"/>
    </row>
    <row r="68" spans="2:6" ht="12.75">
      <c r="B68" s="2" t="s">
        <v>60</v>
      </c>
      <c r="C68" s="2"/>
      <c r="D68" s="99" t="s">
        <v>61</v>
      </c>
      <c r="E68" s="99"/>
      <c r="F68" s="99"/>
    </row>
    <row r="71" spans="7:9" ht="12.75">
      <c r="G71" s="99" t="s">
        <v>66</v>
      </c>
      <c r="H71" s="99"/>
      <c r="I71" s="99"/>
    </row>
    <row r="72" spans="2:9" ht="12.75">
      <c r="B72" s="2" t="s">
        <v>64</v>
      </c>
      <c r="G72" s="99" t="s">
        <v>65</v>
      </c>
      <c r="H72" s="99"/>
      <c r="I72" s="99"/>
    </row>
    <row r="73" ht="25.5">
      <c r="B73" s="2" t="s">
        <v>124</v>
      </c>
    </row>
    <row r="74" spans="1:13" ht="23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1:13" s="2" customFormat="1" ht="23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s="2" customFormat="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1:13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1:13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1:13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spans="1:13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spans="1:13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1:13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s="16" customFormat="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ht="21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</row>
    <row r="87" spans="1:13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1:13" ht="21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1:13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</row>
    <row r="91" spans="1:13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1:13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</row>
    <row r="93" spans="1:13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</row>
    <row r="94" spans="1:13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</row>
    <row r="95" spans="1:13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1:13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</row>
    <row r="97" spans="1:13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</row>
    <row r="98" spans="1:13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</row>
    <row r="99" spans="1:13" ht="18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</row>
    <row r="100" spans="1:13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1:13" ht="23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1:13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1:13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1:13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1:13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1:13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1:13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1:13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1:13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1:13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1:13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1:13" ht="23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1:13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1:13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1:13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1:13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1:13" ht="25.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1:13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1:13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1:13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1:13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1:13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1:13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1:13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</row>
  </sheetData>
  <sheetProtection/>
  <protectedRanges>
    <protectedRange sqref="C4:F7 C17:J17 G21:J21 C23:E26 F26:J26 F58 G49:J49 D53 G53:J53 G31:J37 C30:E37 C3 G16:J16" name="Zakres1"/>
  </protectedRanges>
  <mergeCells count="77">
    <mergeCell ref="A47:J47"/>
    <mergeCell ref="A61:J61"/>
    <mergeCell ref="C34:E34"/>
    <mergeCell ref="C35:E35"/>
    <mergeCell ref="C36:E36"/>
    <mergeCell ref="C37:E37"/>
    <mergeCell ref="A48:E48"/>
    <mergeCell ref="D52:E52"/>
    <mergeCell ref="G44:J44"/>
    <mergeCell ref="D41:E41"/>
    <mergeCell ref="A18:J18"/>
    <mergeCell ref="C10:F10"/>
    <mergeCell ref="B10:B11"/>
    <mergeCell ref="C30:E30"/>
    <mergeCell ref="C31:E31"/>
    <mergeCell ref="C32:E32"/>
    <mergeCell ref="G10:J10"/>
    <mergeCell ref="G19:J19"/>
    <mergeCell ref="A27:J27"/>
    <mergeCell ref="F28:F29"/>
    <mergeCell ref="A8:J8"/>
    <mergeCell ref="A10:A11"/>
    <mergeCell ref="A9:J9"/>
    <mergeCell ref="A4:B4"/>
    <mergeCell ref="A6:B6"/>
    <mergeCell ref="A5:B5"/>
    <mergeCell ref="C4:F4"/>
    <mergeCell ref="C5:F5"/>
    <mergeCell ref="C6:F6"/>
    <mergeCell ref="B44:E45"/>
    <mergeCell ref="A28:A29"/>
    <mergeCell ref="B28:B29"/>
    <mergeCell ref="A39:A40"/>
    <mergeCell ref="D39:E40"/>
    <mergeCell ref="D42:E42"/>
    <mergeCell ref="C33:E33"/>
    <mergeCell ref="C28:E29"/>
    <mergeCell ref="G28:J28"/>
    <mergeCell ref="A21:F21"/>
    <mergeCell ref="D19:D20"/>
    <mergeCell ref="A41:A42"/>
    <mergeCell ref="A7:B7"/>
    <mergeCell ref="C7:F7"/>
    <mergeCell ref="F19:F20"/>
    <mergeCell ref="E19:E20"/>
    <mergeCell ref="B19:B20"/>
    <mergeCell ref="A19:A20"/>
    <mergeCell ref="C19:C20"/>
    <mergeCell ref="B39:B40"/>
    <mergeCell ref="C39:C40"/>
    <mergeCell ref="B55:E55"/>
    <mergeCell ref="B59:E59"/>
    <mergeCell ref="F39:F40"/>
    <mergeCell ref="B57:E57"/>
    <mergeCell ref="A38:J38"/>
    <mergeCell ref="A43:J43"/>
    <mergeCell ref="G39:J39"/>
    <mergeCell ref="F44:F45"/>
    <mergeCell ref="D51:E51"/>
    <mergeCell ref="A50:J50"/>
    <mergeCell ref="G72:I72"/>
    <mergeCell ref="A60:J60"/>
    <mergeCell ref="D67:F67"/>
    <mergeCell ref="A62:J62"/>
    <mergeCell ref="A63:J63"/>
    <mergeCell ref="B56:E56"/>
    <mergeCell ref="B58:E58"/>
    <mergeCell ref="A1:J1"/>
    <mergeCell ref="A2:J2"/>
    <mergeCell ref="A3:B3"/>
    <mergeCell ref="D3:E3"/>
    <mergeCell ref="D68:F68"/>
    <mergeCell ref="G71:I71"/>
    <mergeCell ref="A44:A46"/>
    <mergeCell ref="B46:E46"/>
    <mergeCell ref="A49:E49"/>
    <mergeCell ref="D53:E53"/>
  </mergeCells>
  <printOptions/>
  <pageMargins left="0.53" right="0.39" top="0.35" bottom="0.35" header="0.36" footer="0.34"/>
  <pageSetup fitToHeight="1" fitToWidth="1" horizontalDpi="300" verticalDpi="300" orientation="portrait" paperSize="9" scale="57" r:id="rId1"/>
  <rowBreaks count="1" manualBreakCount="1">
    <brk id="73" max="9" man="1"/>
  </rowBreaks>
  <colBreaks count="1" manualBreakCount="1">
    <brk id="10" min="1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view="pageBreakPreview" zoomScale="70" zoomScaleSheetLayoutView="70" zoomScalePageLayoutView="0" workbookViewId="0" topLeftCell="A31">
      <selection activeCell="G36" sqref="G36"/>
    </sheetView>
  </sheetViews>
  <sheetFormatPr defaultColWidth="9.140625" defaultRowHeight="12.75"/>
  <cols>
    <col min="1" max="1" width="5.421875" style="2" customWidth="1"/>
    <col min="2" max="2" width="31.57421875" style="1" customWidth="1"/>
    <col min="3" max="4" width="11.7109375" style="71" customWidth="1"/>
    <col min="5" max="6" width="11.7109375" style="2" customWidth="1"/>
    <col min="7" max="7" width="15.140625" style="71" customWidth="1"/>
    <col min="8" max="9" width="11.7109375" style="2" customWidth="1"/>
    <col min="10" max="10" width="13.28125" style="71" customWidth="1"/>
    <col min="11" max="12" width="11.7109375" style="2" customWidth="1"/>
    <col min="13" max="13" width="14.421875" style="71" customWidth="1"/>
    <col min="14" max="15" width="11.7109375" style="2" customWidth="1"/>
    <col min="16" max="16" width="14.57421875" style="71" customWidth="1"/>
    <col min="17" max="18" width="11.7109375" style="2" customWidth="1"/>
    <col min="19" max="19" width="14.57421875" style="71" customWidth="1"/>
    <col min="20" max="16384" width="9.140625" style="1" customWidth="1"/>
  </cols>
  <sheetData>
    <row r="1" spans="1:19" ht="34.5" customHeight="1">
      <c r="A1" s="157" t="s">
        <v>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34.5" customHeight="1">
      <c r="A2" s="146" t="s">
        <v>104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s="75" customFormat="1" ht="25.5" customHeight="1">
      <c r="A3" s="147" t="s">
        <v>0</v>
      </c>
      <c r="B3" s="147" t="s">
        <v>17</v>
      </c>
      <c r="C3" s="144" t="s">
        <v>13</v>
      </c>
      <c r="D3" s="144"/>
      <c r="E3" s="144"/>
      <c r="F3" s="144"/>
      <c r="G3" s="144"/>
      <c r="H3" s="144" t="s">
        <v>46</v>
      </c>
      <c r="I3" s="144"/>
      <c r="J3" s="144"/>
      <c r="K3" s="144" t="s">
        <v>47</v>
      </c>
      <c r="L3" s="144"/>
      <c r="M3" s="144"/>
      <c r="N3" s="144" t="s">
        <v>48</v>
      </c>
      <c r="O3" s="144"/>
      <c r="P3" s="144"/>
      <c r="Q3" s="144" t="s">
        <v>49</v>
      </c>
      <c r="R3" s="144"/>
      <c r="S3" s="144"/>
    </row>
    <row r="4" spans="1:19" s="75" customFormat="1" ht="25.5" customHeight="1">
      <c r="A4" s="148"/>
      <c r="B4" s="148"/>
      <c r="C4" s="155" t="s">
        <v>10</v>
      </c>
      <c r="D4" s="156"/>
      <c r="E4" s="152" t="s">
        <v>11</v>
      </c>
      <c r="F4" s="153"/>
      <c r="G4" s="150" t="s">
        <v>12</v>
      </c>
      <c r="H4" s="152" t="s">
        <v>11</v>
      </c>
      <c r="I4" s="153"/>
      <c r="J4" s="150" t="s">
        <v>12</v>
      </c>
      <c r="K4" s="152" t="s">
        <v>11</v>
      </c>
      <c r="L4" s="153"/>
      <c r="M4" s="150" t="s">
        <v>12</v>
      </c>
      <c r="N4" s="152" t="s">
        <v>11</v>
      </c>
      <c r="O4" s="153"/>
      <c r="P4" s="150" t="s">
        <v>12</v>
      </c>
      <c r="Q4" s="152" t="s">
        <v>11</v>
      </c>
      <c r="R4" s="153"/>
      <c r="S4" s="150" t="s">
        <v>12</v>
      </c>
    </row>
    <row r="5" spans="1:19" s="75" customFormat="1" ht="12.75">
      <c r="A5" s="149"/>
      <c r="B5" s="149"/>
      <c r="C5" s="74" t="s">
        <v>102</v>
      </c>
      <c r="D5" s="74" t="s">
        <v>103</v>
      </c>
      <c r="E5" s="74" t="s">
        <v>102</v>
      </c>
      <c r="F5" s="74" t="s">
        <v>103</v>
      </c>
      <c r="G5" s="151"/>
      <c r="H5" s="74" t="s">
        <v>102</v>
      </c>
      <c r="I5" s="74" t="s">
        <v>103</v>
      </c>
      <c r="J5" s="151"/>
      <c r="K5" s="74" t="s">
        <v>102</v>
      </c>
      <c r="L5" s="74" t="s">
        <v>103</v>
      </c>
      <c r="M5" s="151"/>
      <c r="N5" s="74" t="s">
        <v>102</v>
      </c>
      <c r="O5" s="74" t="s">
        <v>103</v>
      </c>
      <c r="P5" s="151"/>
      <c r="Q5" s="74" t="s">
        <v>102</v>
      </c>
      <c r="R5" s="74" t="s">
        <v>103</v>
      </c>
      <c r="S5" s="151"/>
    </row>
    <row r="6" spans="1:19" ht="41.25" customHeight="1">
      <c r="A6" s="4">
        <v>1</v>
      </c>
      <c r="B6" s="5" t="s">
        <v>4</v>
      </c>
      <c r="C6" s="8">
        <f>StawkiGodzinowe!C6</f>
        <v>0</v>
      </c>
      <c r="D6" s="8">
        <f>StawkiGodzinowe!C7</f>
        <v>0</v>
      </c>
      <c r="E6" s="48">
        <f>H6+K6+N6+Q6</f>
        <v>0</v>
      </c>
      <c r="F6" s="48">
        <f>I6+L6+O6+R6</f>
        <v>0</v>
      </c>
      <c r="G6" s="50">
        <f>C6*E6+D6*F6</f>
        <v>0</v>
      </c>
      <c r="H6" s="23"/>
      <c r="I6" s="86"/>
      <c r="J6" s="8">
        <f>C6*H6+D6*I6</f>
        <v>0</v>
      </c>
      <c r="K6" s="23"/>
      <c r="L6" s="86"/>
      <c r="M6" s="8">
        <f>C6*K6+L6*D6</f>
        <v>0</v>
      </c>
      <c r="N6" s="23"/>
      <c r="O6" s="86"/>
      <c r="P6" s="8">
        <f>N6*C6+O6*D6</f>
        <v>0</v>
      </c>
      <c r="Q6" s="23"/>
      <c r="R6" s="86"/>
      <c r="S6" s="8">
        <f>C6*Q6+R6*D6</f>
        <v>0</v>
      </c>
    </row>
    <row r="7" spans="1:19" ht="41.25" customHeight="1">
      <c r="A7" s="4">
        <v>2</v>
      </c>
      <c r="B7" s="5" t="s">
        <v>5</v>
      </c>
      <c r="C7" s="8">
        <f>StawkiGodzinowe!C8</f>
        <v>0</v>
      </c>
      <c r="D7" s="8">
        <f>StawkiGodzinowe!C9</f>
        <v>0</v>
      </c>
      <c r="E7" s="48">
        <f aca="true" t="shared" si="0" ref="E7:E13">H7+K7+N7+Q7</f>
        <v>0</v>
      </c>
      <c r="F7" s="48">
        <f aca="true" t="shared" si="1" ref="F7:F13">I7+L7+O7+R7</f>
        <v>0</v>
      </c>
      <c r="G7" s="50">
        <f aca="true" t="shared" si="2" ref="G7:G13">C7*E7+D7*F7</f>
        <v>0</v>
      </c>
      <c r="H7" s="23"/>
      <c r="I7" s="86"/>
      <c r="J7" s="8">
        <f aca="true" t="shared" si="3" ref="J7:J13">C7*H7+D7*I7</f>
        <v>0</v>
      </c>
      <c r="K7" s="23"/>
      <c r="L7" s="86"/>
      <c r="M7" s="8">
        <f aca="true" t="shared" si="4" ref="M7:M13">C7*K7+L7*D7</f>
        <v>0</v>
      </c>
      <c r="N7" s="23"/>
      <c r="O7" s="86"/>
      <c r="P7" s="8">
        <f aca="true" t="shared" si="5" ref="P7:P13">N7*C7+O7*D7</f>
        <v>0</v>
      </c>
      <c r="Q7" s="23"/>
      <c r="R7" s="86"/>
      <c r="S7" s="8">
        <f aca="true" t="shared" si="6" ref="S7:S13">C7*Q7+R7*D7</f>
        <v>0</v>
      </c>
    </row>
    <row r="8" spans="1:19" ht="41.25" customHeight="1">
      <c r="A8" s="4">
        <v>3</v>
      </c>
      <c r="B8" s="5" t="s">
        <v>6</v>
      </c>
      <c r="C8" s="8">
        <f>StawkiGodzinowe!C10</f>
        <v>0</v>
      </c>
      <c r="D8" s="8">
        <f>StawkiGodzinowe!C11</f>
        <v>0</v>
      </c>
      <c r="E8" s="48">
        <f t="shared" si="0"/>
        <v>0</v>
      </c>
      <c r="F8" s="48">
        <f t="shared" si="1"/>
        <v>0</v>
      </c>
      <c r="G8" s="50">
        <f t="shared" si="2"/>
        <v>0</v>
      </c>
      <c r="H8" s="23"/>
      <c r="I8" s="86"/>
      <c r="J8" s="8">
        <f t="shared" si="3"/>
        <v>0</v>
      </c>
      <c r="K8" s="23"/>
      <c r="L8" s="86"/>
      <c r="M8" s="8">
        <f t="shared" si="4"/>
        <v>0</v>
      </c>
      <c r="N8" s="23"/>
      <c r="O8" s="86"/>
      <c r="P8" s="8">
        <f t="shared" si="5"/>
        <v>0</v>
      </c>
      <c r="Q8" s="23"/>
      <c r="R8" s="86"/>
      <c r="S8" s="8">
        <f t="shared" si="6"/>
        <v>0</v>
      </c>
    </row>
    <row r="9" spans="1:19" ht="41.25" customHeight="1">
      <c r="A9" s="4">
        <v>4</v>
      </c>
      <c r="B9" s="5" t="s">
        <v>7</v>
      </c>
      <c r="C9" s="8">
        <f>StawkiGodzinowe!C12</f>
        <v>0</v>
      </c>
      <c r="D9" s="8">
        <f>StawkiGodzinowe!C13</f>
        <v>0</v>
      </c>
      <c r="E9" s="48">
        <f t="shared" si="0"/>
        <v>0</v>
      </c>
      <c r="F9" s="48">
        <f t="shared" si="1"/>
        <v>0</v>
      </c>
      <c r="G9" s="50">
        <f t="shared" si="2"/>
        <v>0</v>
      </c>
      <c r="H9" s="23"/>
      <c r="I9" s="86"/>
      <c r="J9" s="8">
        <f t="shared" si="3"/>
        <v>0</v>
      </c>
      <c r="K9" s="23"/>
      <c r="L9" s="86"/>
      <c r="M9" s="8">
        <f t="shared" si="4"/>
        <v>0</v>
      </c>
      <c r="N9" s="23"/>
      <c r="O9" s="86"/>
      <c r="P9" s="8">
        <f t="shared" si="5"/>
        <v>0</v>
      </c>
      <c r="Q9" s="23"/>
      <c r="R9" s="86"/>
      <c r="S9" s="8">
        <f t="shared" si="6"/>
        <v>0</v>
      </c>
    </row>
    <row r="10" spans="1:19" ht="58.5" customHeight="1">
      <c r="A10" s="4">
        <v>5</v>
      </c>
      <c r="B10" s="5" t="s">
        <v>8</v>
      </c>
      <c r="C10" s="8">
        <f>StawkiGodzinowe!C14</f>
        <v>0</v>
      </c>
      <c r="D10" s="8">
        <f>StawkiGodzinowe!C15</f>
        <v>0</v>
      </c>
      <c r="E10" s="48">
        <f t="shared" si="0"/>
        <v>0</v>
      </c>
      <c r="F10" s="48">
        <f t="shared" si="1"/>
        <v>0</v>
      </c>
      <c r="G10" s="50">
        <f t="shared" si="2"/>
        <v>0</v>
      </c>
      <c r="H10" s="23"/>
      <c r="I10" s="23"/>
      <c r="J10" s="8">
        <f t="shared" si="3"/>
        <v>0</v>
      </c>
      <c r="K10" s="23"/>
      <c r="L10" s="23"/>
      <c r="M10" s="8">
        <f t="shared" si="4"/>
        <v>0</v>
      </c>
      <c r="N10" s="23"/>
      <c r="O10" s="23"/>
      <c r="P10" s="8">
        <f t="shared" si="5"/>
        <v>0</v>
      </c>
      <c r="Q10" s="23"/>
      <c r="R10" s="23"/>
      <c r="S10" s="8">
        <f t="shared" si="6"/>
        <v>0</v>
      </c>
    </row>
    <row r="11" spans="1:19" ht="41.25" customHeight="1">
      <c r="A11" s="4">
        <v>6</v>
      </c>
      <c r="B11" s="5" t="s">
        <v>14</v>
      </c>
      <c r="C11" s="8">
        <f>StawkiGodzinowe!C16</f>
        <v>0</v>
      </c>
      <c r="D11" s="8">
        <f>StawkiGodzinowe!C17</f>
        <v>0</v>
      </c>
      <c r="E11" s="48">
        <f>H11+K11+N11+Q11</f>
        <v>0</v>
      </c>
      <c r="F11" s="48">
        <f t="shared" si="1"/>
        <v>0</v>
      </c>
      <c r="G11" s="50">
        <f t="shared" si="2"/>
        <v>0</v>
      </c>
      <c r="H11" s="23"/>
      <c r="I11" s="23"/>
      <c r="J11" s="8">
        <f t="shared" si="3"/>
        <v>0</v>
      </c>
      <c r="K11" s="23"/>
      <c r="L11" s="23"/>
      <c r="M11" s="8">
        <f t="shared" si="4"/>
        <v>0</v>
      </c>
      <c r="N11" s="23"/>
      <c r="O11" s="23"/>
      <c r="P11" s="8">
        <f t="shared" si="5"/>
        <v>0</v>
      </c>
      <c r="Q11" s="23"/>
      <c r="R11" s="23"/>
      <c r="S11" s="8">
        <f t="shared" si="6"/>
        <v>0</v>
      </c>
    </row>
    <row r="12" spans="1:19" ht="41.25" customHeight="1">
      <c r="A12" s="4">
        <v>7</v>
      </c>
      <c r="B12" s="5" t="s">
        <v>15</v>
      </c>
      <c r="C12" s="8">
        <f>StawkiGodzinowe!C18</f>
        <v>0</v>
      </c>
      <c r="D12" s="8">
        <f>StawkiGodzinowe!C19</f>
        <v>0</v>
      </c>
      <c r="E12" s="48">
        <f t="shared" si="0"/>
        <v>0</v>
      </c>
      <c r="F12" s="48">
        <f t="shared" si="1"/>
        <v>0</v>
      </c>
      <c r="G12" s="50">
        <f t="shared" si="2"/>
        <v>0</v>
      </c>
      <c r="H12" s="23"/>
      <c r="I12" s="23"/>
      <c r="J12" s="8">
        <f t="shared" si="3"/>
        <v>0</v>
      </c>
      <c r="K12" s="23"/>
      <c r="L12" s="23"/>
      <c r="M12" s="8">
        <f t="shared" si="4"/>
        <v>0</v>
      </c>
      <c r="N12" s="23"/>
      <c r="O12" s="23"/>
      <c r="P12" s="8">
        <f t="shared" si="5"/>
        <v>0</v>
      </c>
      <c r="Q12" s="23"/>
      <c r="R12" s="23"/>
      <c r="S12" s="8">
        <f t="shared" si="6"/>
        <v>0</v>
      </c>
    </row>
    <row r="13" spans="1:19" ht="41.25" customHeight="1">
      <c r="A13" s="4">
        <v>8</v>
      </c>
      <c r="B13" s="5" t="s">
        <v>9</v>
      </c>
      <c r="C13" s="8">
        <f>StawkiGodzinowe!C20</f>
        <v>0</v>
      </c>
      <c r="D13" s="8">
        <f>StawkiGodzinowe!C21</f>
        <v>0</v>
      </c>
      <c r="E13" s="48">
        <f t="shared" si="0"/>
        <v>0</v>
      </c>
      <c r="F13" s="48">
        <f t="shared" si="1"/>
        <v>0</v>
      </c>
      <c r="G13" s="50">
        <f t="shared" si="2"/>
        <v>0</v>
      </c>
      <c r="H13" s="23"/>
      <c r="I13" s="23"/>
      <c r="J13" s="8">
        <f t="shared" si="3"/>
        <v>0</v>
      </c>
      <c r="K13" s="23"/>
      <c r="L13" s="23"/>
      <c r="M13" s="8">
        <f t="shared" si="4"/>
        <v>0</v>
      </c>
      <c r="N13" s="23"/>
      <c r="O13" s="23"/>
      <c r="P13" s="8">
        <f t="shared" si="5"/>
        <v>0</v>
      </c>
      <c r="Q13" s="23"/>
      <c r="R13" s="23"/>
      <c r="S13" s="8">
        <f t="shared" si="6"/>
        <v>0</v>
      </c>
    </row>
    <row r="14" spans="1:19" s="16" customFormat="1" ht="41.25" customHeight="1">
      <c r="A14" s="101" t="s">
        <v>13</v>
      </c>
      <c r="B14" s="102"/>
      <c r="C14" s="102"/>
      <c r="D14" s="103"/>
      <c r="E14" s="46">
        <f aca="true" t="shared" si="7" ref="E14:J14">SUM(E6:E13)</f>
        <v>0</v>
      </c>
      <c r="F14" s="46">
        <f>SUM(F6:F13)</f>
        <v>0</v>
      </c>
      <c r="G14" s="70">
        <f t="shared" si="7"/>
        <v>0</v>
      </c>
      <c r="H14" s="12">
        <f>SUM(H6:H13)</f>
        <v>0</v>
      </c>
      <c r="I14" s="12">
        <f t="shared" si="7"/>
        <v>0</v>
      </c>
      <c r="J14" s="14">
        <f t="shared" si="7"/>
        <v>0</v>
      </c>
      <c r="K14" s="12">
        <f aca="true" t="shared" si="8" ref="K14:S14">SUM(K6:K13)</f>
        <v>0</v>
      </c>
      <c r="L14" s="12">
        <f t="shared" si="8"/>
        <v>0</v>
      </c>
      <c r="M14" s="14">
        <f>SUM(M6:M13)</f>
        <v>0</v>
      </c>
      <c r="N14" s="12">
        <f t="shared" si="8"/>
        <v>0</v>
      </c>
      <c r="O14" s="12">
        <f t="shared" si="8"/>
        <v>0</v>
      </c>
      <c r="P14" s="14">
        <f t="shared" si="8"/>
        <v>0</v>
      </c>
      <c r="Q14" s="12">
        <f t="shared" si="8"/>
        <v>0</v>
      </c>
      <c r="R14" s="12">
        <f t="shared" si="8"/>
        <v>0</v>
      </c>
      <c r="S14" s="14">
        <f t="shared" si="8"/>
        <v>0</v>
      </c>
    </row>
    <row r="15" spans="1:19" ht="12.75">
      <c r="A15" s="154" t="s">
        <v>16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</row>
    <row r="16" spans="1:19" ht="28.5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</row>
    <row r="17" spans="1:19" s="73" customFormat="1" ht="21.75" customHeight="1">
      <c r="A17" s="144" t="s">
        <v>0</v>
      </c>
      <c r="B17" s="144" t="s">
        <v>18</v>
      </c>
      <c r="C17" s="144" t="s">
        <v>13</v>
      </c>
      <c r="D17" s="144"/>
      <c r="E17" s="144"/>
      <c r="F17" s="144"/>
      <c r="G17" s="144"/>
      <c r="H17" s="144" t="s">
        <v>46</v>
      </c>
      <c r="I17" s="144"/>
      <c r="J17" s="144"/>
      <c r="K17" s="144" t="s">
        <v>47</v>
      </c>
      <c r="L17" s="144"/>
      <c r="M17" s="144"/>
      <c r="N17" s="144" t="s">
        <v>48</v>
      </c>
      <c r="O17" s="144"/>
      <c r="P17" s="144"/>
      <c r="Q17" s="144" t="s">
        <v>49</v>
      </c>
      <c r="R17" s="144"/>
      <c r="S17" s="144"/>
    </row>
    <row r="18" spans="1:19" s="73" customFormat="1" ht="12.75">
      <c r="A18" s="144"/>
      <c r="B18" s="144"/>
      <c r="C18" s="145" t="s">
        <v>10</v>
      </c>
      <c r="D18" s="145"/>
      <c r="E18" s="144" t="s">
        <v>11</v>
      </c>
      <c r="F18" s="144"/>
      <c r="G18" s="145" t="s">
        <v>12</v>
      </c>
      <c r="H18" s="144" t="s">
        <v>11</v>
      </c>
      <c r="I18" s="144"/>
      <c r="J18" s="145" t="s">
        <v>12</v>
      </c>
      <c r="K18" s="144" t="s">
        <v>11</v>
      </c>
      <c r="L18" s="144"/>
      <c r="M18" s="145" t="s">
        <v>12</v>
      </c>
      <c r="N18" s="144" t="s">
        <v>11</v>
      </c>
      <c r="O18" s="144"/>
      <c r="P18" s="145" t="s">
        <v>12</v>
      </c>
      <c r="Q18" s="144" t="s">
        <v>11</v>
      </c>
      <c r="R18" s="144"/>
      <c r="S18" s="145" t="s">
        <v>12</v>
      </c>
    </row>
    <row r="19" spans="1:19" s="73" customFormat="1" ht="12.75">
      <c r="A19" s="144"/>
      <c r="B19" s="144"/>
      <c r="C19" s="74" t="s">
        <v>102</v>
      </c>
      <c r="D19" s="74" t="s">
        <v>103</v>
      </c>
      <c r="E19" s="74" t="s">
        <v>102</v>
      </c>
      <c r="F19" s="74" t="s">
        <v>103</v>
      </c>
      <c r="G19" s="145"/>
      <c r="H19" s="74" t="s">
        <v>102</v>
      </c>
      <c r="I19" s="74" t="s">
        <v>103</v>
      </c>
      <c r="J19" s="145"/>
      <c r="K19" s="74" t="s">
        <v>102</v>
      </c>
      <c r="L19" s="74" t="s">
        <v>103</v>
      </c>
      <c r="M19" s="145"/>
      <c r="N19" s="74" t="s">
        <v>102</v>
      </c>
      <c r="O19" s="74" t="s">
        <v>103</v>
      </c>
      <c r="P19" s="145"/>
      <c r="Q19" s="74" t="s">
        <v>102</v>
      </c>
      <c r="R19" s="74" t="s">
        <v>103</v>
      </c>
      <c r="S19" s="145"/>
    </row>
    <row r="20" spans="1:20" ht="30" customHeight="1">
      <c r="A20" s="4">
        <v>1</v>
      </c>
      <c r="B20" s="5" t="s">
        <v>4</v>
      </c>
      <c r="C20" s="8">
        <f>StawkiGodzinowe!D6</f>
        <v>0</v>
      </c>
      <c r="D20" s="8">
        <f>StawkiGodzinowe!D7</f>
        <v>0</v>
      </c>
      <c r="E20" s="4">
        <f>H20+K20+N20+Q20</f>
        <v>0</v>
      </c>
      <c r="F20" s="4">
        <f>I20+L20+O20+R20</f>
        <v>0</v>
      </c>
      <c r="G20" s="8">
        <f>C20*E20+D20*F20</f>
        <v>0</v>
      </c>
      <c r="H20" s="23"/>
      <c r="I20" s="23"/>
      <c r="J20" s="8">
        <f>C20*H20+D20*I20</f>
        <v>0</v>
      </c>
      <c r="K20" s="23"/>
      <c r="L20" s="23"/>
      <c r="M20" s="8">
        <f>C20*K20+L20*D20</f>
        <v>0</v>
      </c>
      <c r="N20" s="23"/>
      <c r="O20" s="23"/>
      <c r="P20" s="8">
        <f>N20*C20+O20*D20</f>
        <v>0</v>
      </c>
      <c r="Q20" s="23"/>
      <c r="R20" s="23"/>
      <c r="S20" s="8">
        <f>C20*Q20+R20*D20</f>
        <v>0</v>
      </c>
      <c r="T20" s="72"/>
    </row>
    <row r="21" spans="1:19" ht="30" customHeight="1">
      <c r="A21" s="4">
        <v>2</v>
      </c>
      <c r="B21" s="5" t="s">
        <v>5</v>
      </c>
      <c r="C21" s="8">
        <f>StawkiGodzinowe!D8</f>
        <v>0</v>
      </c>
      <c r="D21" s="8">
        <f>StawkiGodzinowe!D9</f>
        <v>0</v>
      </c>
      <c r="E21" s="4">
        <f aca="true" t="shared" si="9" ref="E21:E27">H21+K21+N21+Q21</f>
        <v>0</v>
      </c>
      <c r="F21" s="4">
        <f aca="true" t="shared" si="10" ref="F21:F27">I21+L21+O21+R21</f>
        <v>0</v>
      </c>
      <c r="G21" s="8">
        <f aca="true" t="shared" si="11" ref="G21:G27">C21*E21+D21*F21</f>
        <v>0</v>
      </c>
      <c r="H21" s="23"/>
      <c r="I21" s="23"/>
      <c r="J21" s="8">
        <f>C21*H21+D21*I21</f>
        <v>0</v>
      </c>
      <c r="K21" s="23"/>
      <c r="L21" s="23"/>
      <c r="M21" s="8">
        <f aca="true" t="shared" si="12" ref="M21:M27">C21*K21+L21*D21</f>
        <v>0</v>
      </c>
      <c r="N21" s="23"/>
      <c r="O21" s="23"/>
      <c r="P21" s="8">
        <f aca="true" t="shared" si="13" ref="P21:P27">N21*C21+O21*D21</f>
        <v>0</v>
      </c>
      <c r="Q21" s="23"/>
      <c r="R21" s="23"/>
      <c r="S21" s="8">
        <f aca="true" t="shared" si="14" ref="S21:S27">C21*Q21+R21*D21</f>
        <v>0</v>
      </c>
    </row>
    <row r="22" spans="1:19" ht="46.5" customHeight="1">
      <c r="A22" s="4">
        <v>3</v>
      </c>
      <c r="B22" s="5" t="s">
        <v>6</v>
      </c>
      <c r="C22" s="8">
        <f>StawkiGodzinowe!D10</f>
        <v>0</v>
      </c>
      <c r="D22" s="8">
        <f>StawkiGodzinowe!D11</f>
        <v>0</v>
      </c>
      <c r="E22" s="4">
        <f t="shared" si="9"/>
        <v>0</v>
      </c>
      <c r="F22" s="4">
        <f t="shared" si="10"/>
        <v>0</v>
      </c>
      <c r="G22" s="8">
        <f t="shared" si="11"/>
        <v>0</v>
      </c>
      <c r="H22" s="23"/>
      <c r="I22" s="23"/>
      <c r="J22" s="8">
        <f aca="true" t="shared" si="15" ref="J22:J27">C22*H22+D22*I22</f>
        <v>0</v>
      </c>
      <c r="K22" s="23"/>
      <c r="L22" s="23"/>
      <c r="M22" s="8">
        <f t="shared" si="12"/>
        <v>0</v>
      </c>
      <c r="N22" s="23"/>
      <c r="O22" s="23"/>
      <c r="P22" s="8">
        <f t="shared" si="13"/>
        <v>0</v>
      </c>
      <c r="Q22" s="23"/>
      <c r="R22" s="23"/>
      <c r="S22" s="8">
        <f t="shared" si="14"/>
        <v>0</v>
      </c>
    </row>
    <row r="23" spans="1:19" ht="30" customHeight="1">
      <c r="A23" s="4">
        <v>4</v>
      </c>
      <c r="B23" s="5" t="s">
        <v>7</v>
      </c>
      <c r="C23" s="8">
        <f>StawkiGodzinowe!D12</f>
        <v>0</v>
      </c>
      <c r="D23" s="8">
        <f>StawkiGodzinowe!D13</f>
        <v>0</v>
      </c>
      <c r="E23" s="4">
        <f t="shared" si="9"/>
        <v>0</v>
      </c>
      <c r="F23" s="4">
        <f t="shared" si="10"/>
        <v>0</v>
      </c>
      <c r="G23" s="8">
        <f t="shared" si="11"/>
        <v>0</v>
      </c>
      <c r="H23" s="23"/>
      <c r="I23" s="23"/>
      <c r="J23" s="8">
        <f t="shared" si="15"/>
        <v>0</v>
      </c>
      <c r="K23" s="23"/>
      <c r="L23" s="23"/>
      <c r="M23" s="8">
        <f t="shared" si="12"/>
        <v>0</v>
      </c>
      <c r="N23" s="23"/>
      <c r="O23" s="23"/>
      <c r="P23" s="8">
        <f t="shared" si="13"/>
        <v>0</v>
      </c>
      <c r="Q23" s="23"/>
      <c r="R23" s="23"/>
      <c r="S23" s="8">
        <f t="shared" si="14"/>
        <v>0</v>
      </c>
    </row>
    <row r="24" spans="1:19" ht="52.5" customHeight="1">
      <c r="A24" s="4">
        <v>5</v>
      </c>
      <c r="B24" s="5" t="s">
        <v>81</v>
      </c>
      <c r="C24" s="8">
        <f>StawkiGodzinowe!D14</f>
        <v>0</v>
      </c>
      <c r="D24" s="8">
        <f>StawkiGodzinowe!D15</f>
        <v>0</v>
      </c>
      <c r="E24" s="4">
        <f t="shared" si="9"/>
        <v>0</v>
      </c>
      <c r="F24" s="4">
        <f t="shared" si="10"/>
        <v>0</v>
      </c>
      <c r="G24" s="8">
        <f t="shared" si="11"/>
        <v>0</v>
      </c>
      <c r="H24" s="23"/>
      <c r="I24" s="23"/>
      <c r="J24" s="8">
        <f t="shared" si="15"/>
        <v>0</v>
      </c>
      <c r="K24" s="23"/>
      <c r="L24" s="23"/>
      <c r="M24" s="8">
        <f t="shared" si="12"/>
        <v>0</v>
      </c>
      <c r="N24" s="23"/>
      <c r="O24" s="23"/>
      <c r="P24" s="8">
        <f t="shared" si="13"/>
        <v>0</v>
      </c>
      <c r="Q24" s="23"/>
      <c r="R24" s="23"/>
      <c r="S24" s="8">
        <f t="shared" si="14"/>
        <v>0</v>
      </c>
    </row>
    <row r="25" spans="1:19" ht="30" customHeight="1">
      <c r="A25" s="4">
        <v>6</v>
      </c>
      <c r="B25" s="5" t="s">
        <v>14</v>
      </c>
      <c r="C25" s="8">
        <f>StawkiGodzinowe!D16</f>
        <v>0</v>
      </c>
      <c r="D25" s="8">
        <f>StawkiGodzinowe!D17</f>
        <v>0</v>
      </c>
      <c r="E25" s="4">
        <f t="shared" si="9"/>
        <v>0</v>
      </c>
      <c r="F25" s="4">
        <f t="shared" si="10"/>
        <v>0</v>
      </c>
      <c r="G25" s="8">
        <f t="shared" si="11"/>
        <v>0</v>
      </c>
      <c r="H25" s="23"/>
      <c r="I25" s="23"/>
      <c r="J25" s="8">
        <f t="shared" si="15"/>
        <v>0</v>
      </c>
      <c r="K25" s="23"/>
      <c r="L25" s="23"/>
      <c r="M25" s="8">
        <f t="shared" si="12"/>
        <v>0</v>
      </c>
      <c r="N25" s="23"/>
      <c r="O25" s="23"/>
      <c r="P25" s="8">
        <f t="shared" si="13"/>
        <v>0</v>
      </c>
      <c r="Q25" s="23"/>
      <c r="R25" s="23"/>
      <c r="S25" s="8">
        <f t="shared" si="14"/>
        <v>0</v>
      </c>
    </row>
    <row r="26" spans="1:19" ht="30" customHeight="1">
      <c r="A26" s="4">
        <v>7</v>
      </c>
      <c r="B26" s="5" t="s">
        <v>15</v>
      </c>
      <c r="C26" s="8">
        <f>StawkiGodzinowe!D18</f>
        <v>0</v>
      </c>
      <c r="D26" s="8">
        <f>StawkiGodzinowe!D19</f>
        <v>0</v>
      </c>
      <c r="E26" s="4">
        <f t="shared" si="9"/>
        <v>0</v>
      </c>
      <c r="F26" s="4">
        <f t="shared" si="10"/>
        <v>0</v>
      </c>
      <c r="G26" s="8">
        <f t="shared" si="11"/>
        <v>0</v>
      </c>
      <c r="H26" s="23"/>
      <c r="I26" s="23"/>
      <c r="J26" s="8">
        <f t="shared" si="15"/>
        <v>0</v>
      </c>
      <c r="K26" s="23"/>
      <c r="L26" s="23"/>
      <c r="M26" s="8">
        <f t="shared" si="12"/>
        <v>0</v>
      </c>
      <c r="N26" s="23"/>
      <c r="O26" s="23"/>
      <c r="P26" s="8">
        <f t="shared" si="13"/>
        <v>0</v>
      </c>
      <c r="Q26" s="23"/>
      <c r="R26" s="23"/>
      <c r="S26" s="8">
        <f t="shared" si="14"/>
        <v>0</v>
      </c>
    </row>
    <row r="27" spans="1:19" ht="30" customHeight="1">
      <c r="A27" s="4">
        <v>8</v>
      </c>
      <c r="B27" s="5" t="s">
        <v>9</v>
      </c>
      <c r="C27" s="8">
        <f>StawkiGodzinowe!D20</f>
        <v>0</v>
      </c>
      <c r="D27" s="8">
        <f>StawkiGodzinowe!D21</f>
        <v>0</v>
      </c>
      <c r="E27" s="4">
        <f t="shared" si="9"/>
        <v>0</v>
      </c>
      <c r="F27" s="4">
        <f t="shared" si="10"/>
        <v>0</v>
      </c>
      <c r="G27" s="8">
        <f t="shared" si="11"/>
        <v>0</v>
      </c>
      <c r="H27" s="23"/>
      <c r="I27" s="23"/>
      <c r="J27" s="8">
        <f t="shared" si="15"/>
        <v>0</v>
      </c>
      <c r="K27" s="23"/>
      <c r="L27" s="23"/>
      <c r="M27" s="8">
        <f t="shared" si="12"/>
        <v>0</v>
      </c>
      <c r="N27" s="23"/>
      <c r="O27" s="23"/>
      <c r="P27" s="8">
        <f t="shared" si="13"/>
        <v>0</v>
      </c>
      <c r="Q27" s="23"/>
      <c r="R27" s="23"/>
      <c r="S27" s="8">
        <f t="shared" si="14"/>
        <v>0</v>
      </c>
    </row>
    <row r="28" spans="1:19" s="16" customFormat="1" ht="25.5" customHeight="1">
      <c r="A28" s="101" t="s">
        <v>13</v>
      </c>
      <c r="B28" s="102"/>
      <c r="C28" s="102"/>
      <c r="D28" s="103"/>
      <c r="E28" s="12">
        <f>SUM(E20:E27)</f>
        <v>0</v>
      </c>
      <c r="F28" s="12">
        <f>SUM(F20:F27)</f>
        <v>0</v>
      </c>
      <c r="G28" s="14">
        <f aca="true" t="shared" si="16" ref="G28:S28">SUM(G20:G27)</f>
        <v>0</v>
      </c>
      <c r="H28" s="12">
        <f t="shared" si="16"/>
        <v>0</v>
      </c>
      <c r="I28" s="12">
        <f t="shared" si="16"/>
        <v>0</v>
      </c>
      <c r="J28" s="14">
        <f t="shared" si="16"/>
        <v>0</v>
      </c>
      <c r="K28" s="12">
        <f t="shared" si="16"/>
        <v>0</v>
      </c>
      <c r="L28" s="12">
        <f t="shared" si="16"/>
        <v>0</v>
      </c>
      <c r="M28" s="14">
        <f t="shared" si="16"/>
        <v>0</v>
      </c>
      <c r="N28" s="12">
        <f t="shared" si="16"/>
        <v>0</v>
      </c>
      <c r="O28" s="12">
        <f t="shared" si="16"/>
        <v>0</v>
      </c>
      <c r="P28" s="14">
        <f t="shared" si="16"/>
        <v>0</v>
      </c>
      <c r="Q28" s="12">
        <f t="shared" si="16"/>
        <v>0</v>
      </c>
      <c r="R28" s="12">
        <f t="shared" si="16"/>
        <v>0</v>
      </c>
      <c r="S28" s="14">
        <f t="shared" si="16"/>
        <v>0</v>
      </c>
    </row>
    <row r="29" spans="1:19" ht="21" customHeight="1">
      <c r="A29" s="143" t="s">
        <v>52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</row>
    <row r="30" spans="1:19" ht="38.25" customHeight="1">
      <c r="A30" s="146" t="s">
        <v>106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</row>
    <row r="31" spans="1:19" ht="21" customHeight="1">
      <c r="A31" s="144" t="s">
        <v>0</v>
      </c>
      <c r="B31" s="144" t="s">
        <v>19</v>
      </c>
      <c r="C31" s="144" t="s">
        <v>13</v>
      </c>
      <c r="D31" s="144"/>
      <c r="E31" s="144"/>
      <c r="F31" s="144"/>
      <c r="G31" s="144"/>
      <c r="H31" s="144" t="s">
        <v>46</v>
      </c>
      <c r="I31" s="144"/>
      <c r="J31" s="144"/>
      <c r="K31" s="144" t="s">
        <v>47</v>
      </c>
      <c r="L31" s="144"/>
      <c r="M31" s="144"/>
      <c r="N31" s="144" t="s">
        <v>48</v>
      </c>
      <c r="O31" s="144"/>
      <c r="P31" s="144"/>
      <c r="Q31" s="144" t="s">
        <v>49</v>
      </c>
      <c r="R31" s="144"/>
      <c r="S31" s="144"/>
    </row>
    <row r="32" spans="1:19" ht="21" customHeight="1">
      <c r="A32" s="144"/>
      <c r="B32" s="144"/>
      <c r="C32" s="145" t="s">
        <v>10</v>
      </c>
      <c r="D32" s="145"/>
      <c r="E32" s="144" t="s">
        <v>11</v>
      </c>
      <c r="F32" s="144"/>
      <c r="G32" s="145" t="s">
        <v>12</v>
      </c>
      <c r="H32" s="144" t="s">
        <v>11</v>
      </c>
      <c r="I32" s="144"/>
      <c r="J32" s="145" t="s">
        <v>12</v>
      </c>
      <c r="K32" s="144" t="s">
        <v>11</v>
      </c>
      <c r="L32" s="144"/>
      <c r="M32" s="145" t="s">
        <v>12</v>
      </c>
      <c r="N32" s="144" t="s">
        <v>11</v>
      </c>
      <c r="O32" s="144"/>
      <c r="P32" s="145" t="s">
        <v>12</v>
      </c>
      <c r="Q32" s="144" t="s">
        <v>11</v>
      </c>
      <c r="R32" s="144"/>
      <c r="S32" s="145" t="s">
        <v>12</v>
      </c>
    </row>
    <row r="33" spans="1:19" ht="12.75">
      <c r="A33" s="144"/>
      <c r="B33" s="144"/>
      <c r="C33" s="74" t="s">
        <v>102</v>
      </c>
      <c r="D33" s="74" t="s">
        <v>103</v>
      </c>
      <c r="E33" s="74" t="s">
        <v>102</v>
      </c>
      <c r="F33" s="74" t="s">
        <v>103</v>
      </c>
      <c r="G33" s="145"/>
      <c r="H33" s="74" t="s">
        <v>102</v>
      </c>
      <c r="I33" s="74" t="s">
        <v>103</v>
      </c>
      <c r="J33" s="145"/>
      <c r="K33" s="74" t="s">
        <v>102</v>
      </c>
      <c r="L33" s="74" t="s">
        <v>103</v>
      </c>
      <c r="M33" s="145"/>
      <c r="N33" s="74" t="s">
        <v>102</v>
      </c>
      <c r="O33" s="74" t="s">
        <v>103</v>
      </c>
      <c r="P33" s="145"/>
      <c r="Q33" s="74" t="s">
        <v>102</v>
      </c>
      <c r="R33" s="74" t="s">
        <v>103</v>
      </c>
      <c r="S33" s="145"/>
    </row>
    <row r="34" spans="1:19" ht="32.25" customHeight="1">
      <c r="A34" s="49">
        <v>1</v>
      </c>
      <c r="B34" s="35" t="s">
        <v>4</v>
      </c>
      <c r="C34" s="76">
        <f>StawkiGodzinowe!D6</f>
        <v>0</v>
      </c>
      <c r="D34" s="76">
        <f>StawkiGodzinowe!D7</f>
        <v>0</v>
      </c>
      <c r="E34" s="77">
        <f>H34+K34+N34+Q34</f>
        <v>0</v>
      </c>
      <c r="F34" s="77">
        <f>I34+L34+O34+R34</f>
        <v>0</v>
      </c>
      <c r="G34" s="76">
        <f>C34*E34+D34*F34</f>
        <v>0</v>
      </c>
      <c r="H34" s="79"/>
      <c r="I34" s="79"/>
      <c r="J34" s="76">
        <f>C34*H34+D34*I34</f>
        <v>0</v>
      </c>
      <c r="K34" s="79"/>
      <c r="L34" s="79"/>
      <c r="M34" s="76">
        <f>C34*K34+L34*D34</f>
        <v>0</v>
      </c>
      <c r="N34" s="79"/>
      <c r="O34" s="79"/>
      <c r="P34" s="76">
        <f>N34*C34+O34*D34</f>
        <v>0</v>
      </c>
      <c r="Q34" s="79"/>
      <c r="R34" s="79"/>
      <c r="S34" s="76">
        <f>C34*Q34+R34*D34</f>
        <v>0</v>
      </c>
    </row>
    <row r="35" spans="1:19" ht="32.25" customHeight="1">
      <c r="A35" s="49">
        <v>2</v>
      </c>
      <c r="B35" s="35" t="s">
        <v>5</v>
      </c>
      <c r="C35" s="76">
        <f>StawkiGodzinowe!D8</f>
        <v>0</v>
      </c>
      <c r="D35" s="76">
        <f>StawkiGodzinowe!D9</f>
        <v>0</v>
      </c>
      <c r="E35" s="77">
        <f aca="true" t="shared" si="17" ref="E35:E41">H35+K35+N35+Q35</f>
        <v>0</v>
      </c>
      <c r="F35" s="77">
        <f aca="true" t="shared" si="18" ref="F35:F41">I35+L35+O35+R35</f>
        <v>0</v>
      </c>
      <c r="G35" s="76">
        <f aca="true" t="shared" si="19" ref="G35:G41">C35*E35+D35*F35</f>
        <v>0</v>
      </c>
      <c r="H35" s="79"/>
      <c r="I35" s="79"/>
      <c r="J35" s="76">
        <f>C35*H35+D35*I35</f>
        <v>0</v>
      </c>
      <c r="K35" s="79"/>
      <c r="L35" s="79"/>
      <c r="M35" s="76">
        <f aca="true" t="shared" si="20" ref="M35:M41">C35*K35+L35*D35</f>
        <v>0</v>
      </c>
      <c r="N35" s="79"/>
      <c r="O35" s="79"/>
      <c r="P35" s="76">
        <f aca="true" t="shared" si="21" ref="P35:P41">N35*C35+O35*D35</f>
        <v>0</v>
      </c>
      <c r="Q35" s="79"/>
      <c r="R35" s="79"/>
      <c r="S35" s="76">
        <f aca="true" t="shared" si="22" ref="S35:S41">C35*Q35+R35*D35</f>
        <v>0</v>
      </c>
    </row>
    <row r="36" spans="1:19" ht="39.75" customHeight="1">
      <c r="A36" s="49">
        <v>3</v>
      </c>
      <c r="B36" s="35" t="s">
        <v>6</v>
      </c>
      <c r="C36" s="76">
        <f>StawkiGodzinowe!D10</f>
        <v>0</v>
      </c>
      <c r="D36" s="76">
        <f>StawkiGodzinowe!D11</f>
        <v>0</v>
      </c>
      <c r="E36" s="77">
        <f t="shared" si="17"/>
        <v>0</v>
      </c>
      <c r="F36" s="77">
        <f t="shared" si="18"/>
        <v>0</v>
      </c>
      <c r="G36" s="76">
        <f t="shared" si="19"/>
        <v>0</v>
      </c>
      <c r="H36" s="79"/>
      <c r="I36" s="79"/>
      <c r="J36" s="76">
        <f aca="true" t="shared" si="23" ref="J36:J41">C36*H36+D36*I36</f>
        <v>0</v>
      </c>
      <c r="K36" s="79"/>
      <c r="L36" s="79"/>
      <c r="M36" s="76">
        <f t="shared" si="20"/>
        <v>0</v>
      </c>
      <c r="N36" s="79"/>
      <c r="O36" s="79"/>
      <c r="P36" s="76">
        <f t="shared" si="21"/>
        <v>0</v>
      </c>
      <c r="Q36" s="79"/>
      <c r="R36" s="79"/>
      <c r="S36" s="76">
        <f t="shared" si="22"/>
        <v>0</v>
      </c>
    </row>
    <row r="37" spans="1:19" ht="45.75" customHeight="1">
      <c r="A37" s="49">
        <v>4</v>
      </c>
      <c r="B37" s="35" t="s">
        <v>7</v>
      </c>
      <c r="C37" s="76">
        <f>StawkiGodzinowe!D12</f>
        <v>0</v>
      </c>
      <c r="D37" s="76">
        <f>StawkiGodzinowe!D13</f>
        <v>0</v>
      </c>
      <c r="E37" s="77">
        <f t="shared" si="17"/>
        <v>0</v>
      </c>
      <c r="F37" s="77">
        <f t="shared" si="18"/>
        <v>0</v>
      </c>
      <c r="G37" s="76">
        <f t="shared" si="19"/>
        <v>0</v>
      </c>
      <c r="H37" s="79"/>
      <c r="I37" s="79"/>
      <c r="J37" s="76">
        <f t="shared" si="23"/>
        <v>0</v>
      </c>
      <c r="K37" s="79"/>
      <c r="L37" s="79"/>
      <c r="M37" s="76">
        <f t="shared" si="20"/>
        <v>0</v>
      </c>
      <c r="N37" s="79"/>
      <c r="O37" s="79"/>
      <c r="P37" s="76">
        <f t="shared" si="21"/>
        <v>0</v>
      </c>
      <c r="Q37" s="79"/>
      <c r="R37" s="79"/>
      <c r="S37" s="76">
        <f t="shared" si="22"/>
        <v>0</v>
      </c>
    </row>
    <row r="38" spans="1:19" ht="51.75" customHeight="1">
      <c r="A38" s="49">
        <v>5</v>
      </c>
      <c r="B38" s="35" t="s">
        <v>81</v>
      </c>
      <c r="C38" s="76">
        <f>StawkiGodzinowe!D14</f>
        <v>0</v>
      </c>
      <c r="D38" s="76">
        <f>StawkiGodzinowe!D15</f>
        <v>0</v>
      </c>
      <c r="E38" s="77">
        <f t="shared" si="17"/>
        <v>0</v>
      </c>
      <c r="F38" s="77">
        <f t="shared" si="18"/>
        <v>0</v>
      </c>
      <c r="G38" s="76">
        <f t="shared" si="19"/>
        <v>0</v>
      </c>
      <c r="H38" s="79"/>
      <c r="I38" s="79"/>
      <c r="J38" s="76">
        <f t="shared" si="23"/>
        <v>0</v>
      </c>
      <c r="K38" s="79"/>
      <c r="L38" s="79"/>
      <c r="M38" s="76">
        <f t="shared" si="20"/>
        <v>0</v>
      </c>
      <c r="N38" s="79"/>
      <c r="O38" s="79"/>
      <c r="P38" s="76">
        <f t="shared" si="21"/>
        <v>0</v>
      </c>
      <c r="Q38" s="79"/>
      <c r="R38" s="79"/>
      <c r="S38" s="76">
        <f t="shared" si="22"/>
        <v>0</v>
      </c>
    </row>
    <row r="39" spans="1:19" ht="32.25" customHeight="1">
      <c r="A39" s="49">
        <v>6</v>
      </c>
      <c r="B39" s="35" t="s">
        <v>14</v>
      </c>
      <c r="C39" s="76">
        <f>StawkiGodzinowe!D16</f>
        <v>0</v>
      </c>
      <c r="D39" s="76">
        <f>StawkiGodzinowe!D17</f>
        <v>0</v>
      </c>
      <c r="E39" s="77">
        <f t="shared" si="17"/>
        <v>0</v>
      </c>
      <c r="F39" s="77">
        <f t="shared" si="18"/>
        <v>0</v>
      </c>
      <c r="G39" s="76">
        <f t="shared" si="19"/>
        <v>0</v>
      </c>
      <c r="H39" s="79"/>
      <c r="I39" s="79"/>
      <c r="J39" s="76">
        <f t="shared" si="23"/>
        <v>0</v>
      </c>
      <c r="K39" s="79"/>
      <c r="L39" s="79"/>
      <c r="M39" s="76">
        <f t="shared" si="20"/>
        <v>0</v>
      </c>
      <c r="N39" s="79"/>
      <c r="O39" s="79"/>
      <c r="P39" s="76">
        <f t="shared" si="21"/>
        <v>0</v>
      </c>
      <c r="Q39" s="79"/>
      <c r="R39" s="79"/>
      <c r="S39" s="76">
        <f t="shared" si="22"/>
        <v>0</v>
      </c>
    </row>
    <row r="40" spans="1:19" ht="32.25" customHeight="1">
      <c r="A40" s="49">
        <v>7</v>
      </c>
      <c r="B40" s="35" t="s">
        <v>15</v>
      </c>
      <c r="C40" s="76">
        <f>StawkiGodzinowe!D18</f>
        <v>0</v>
      </c>
      <c r="D40" s="76">
        <f>StawkiGodzinowe!D19</f>
        <v>0</v>
      </c>
      <c r="E40" s="77">
        <f t="shared" si="17"/>
        <v>0</v>
      </c>
      <c r="F40" s="77">
        <f t="shared" si="18"/>
        <v>0</v>
      </c>
      <c r="G40" s="76">
        <f t="shared" si="19"/>
        <v>0</v>
      </c>
      <c r="H40" s="79"/>
      <c r="I40" s="79"/>
      <c r="J40" s="76">
        <f t="shared" si="23"/>
        <v>0</v>
      </c>
      <c r="K40" s="79"/>
      <c r="L40" s="79"/>
      <c r="M40" s="76">
        <f t="shared" si="20"/>
        <v>0</v>
      </c>
      <c r="N40" s="79"/>
      <c r="O40" s="79"/>
      <c r="P40" s="76">
        <f>N40*C40+O40*D40</f>
        <v>0</v>
      </c>
      <c r="Q40" s="79"/>
      <c r="R40" s="79"/>
      <c r="S40" s="76">
        <f t="shared" si="22"/>
        <v>0</v>
      </c>
    </row>
    <row r="41" spans="1:19" ht="32.25" customHeight="1">
      <c r="A41" s="49">
        <v>8</v>
      </c>
      <c r="B41" s="35" t="s">
        <v>9</v>
      </c>
      <c r="C41" s="76">
        <f>StawkiGodzinowe!D20</f>
        <v>0</v>
      </c>
      <c r="D41" s="76">
        <f>StawkiGodzinowe!D21</f>
        <v>0</v>
      </c>
      <c r="E41" s="77">
        <f t="shared" si="17"/>
        <v>0</v>
      </c>
      <c r="F41" s="77">
        <f t="shared" si="18"/>
        <v>0</v>
      </c>
      <c r="G41" s="76">
        <f t="shared" si="19"/>
        <v>0</v>
      </c>
      <c r="H41" s="79"/>
      <c r="I41" s="79"/>
      <c r="J41" s="76">
        <f t="shared" si="23"/>
        <v>0</v>
      </c>
      <c r="K41" s="79"/>
      <c r="L41" s="79"/>
      <c r="M41" s="76">
        <f t="shared" si="20"/>
        <v>0</v>
      </c>
      <c r="N41" s="79"/>
      <c r="O41" s="79"/>
      <c r="P41" s="76">
        <f t="shared" si="21"/>
        <v>0</v>
      </c>
      <c r="Q41" s="79"/>
      <c r="R41" s="79"/>
      <c r="S41" s="76">
        <f t="shared" si="22"/>
        <v>0</v>
      </c>
    </row>
    <row r="42" spans="1:19" s="16" customFormat="1" ht="32.25" customHeight="1">
      <c r="A42" s="101" t="s">
        <v>13</v>
      </c>
      <c r="B42" s="102"/>
      <c r="C42" s="102"/>
      <c r="D42" s="103"/>
      <c r="E42" s="78">
        <f aca="true" t="shared" si="24" ref="E42:S42">SUM(E34:E41)</f>
        <v>0</v>
      </c>
      <c r="F42" s="78">
        <f t="shared" si="24"/>
        <v>0</v>
      </c>
      <c r="G42" s="14">
        <f>SUM(G34:G41)</f>
        <v>0</v>
      </c>
      <c r="H42" s="78">
        <f t="shared" si="24"/>
        <v>0</v>
      </c>
      <c r="I42" s="78">
        <f t="shared" si="24"/>
        <v>0</v>
      </c>
      <c r="J42" s="14">
        <f>SUM(J34:J41)</f>
        <v>0</v>
      </c>
      <c r="K42" s="78">
        <f t="shared" si="24"/>
        <v>0</v>
      </c>
      <c r="L42" s="78">
        <f t="shared" si="24"/>
        <v>0</v>
      </c>
      <c r="M42" s="14">
        <f>SUM(M34:M41)</f>
        <v>0</v>
      </c>
      <c r="N42" s="78">
        <f t="shared" si="24"/>
        <v>0</v>
      </c>
      <c r="O42" s="78">
        <f t="shared" si="24"/>
        <v>0</v>
      </c>
      <c r="P42" s="14">
        <f>SUM(P34:P41)</f>
        <v>0</v>
      </c>
      <c r="Q42" s="78">
        <f t="shared" si="24"/>
        <v>0</v>
      </c>
      <c r="R42" s="78">
        <f t="shared" si="24"/>
        <v>0</v>
      </c>
      <c r="S42" s="14">
        <f t="shared" si="24"/>
        <v>0</v>
      </c>
    </row>
    <row r="43" spans="1:19" ht="12.75">
      <c r="A43" s="143" t="s">
        <v>51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</row>
    <row r="47" spans="2:7" ht="38.25" customHeight="1">
      <c r="B47" s="57" t="s">
        <v>62</v>
      </c>
      <c r="C47" s="80"/>
      <c r="D47" s="80"/>
      <c r="E47" s="109" t="s">
        <v>62</v>
      </c>
      <c r="F47" s="109"/>
      <c r="G47" s="109"/>
    </row>
    <row r="48" spans="2:7" ht="12.75">
      <c r="B48" s="1" t="s">
        <v>60</v>
      </c>
      <c r="E48" s="99" t="s">
        <v>61</v>
      </c>
      <c r="F48" s="99"/>
      <c r="G48" s="99"/>
    </row>
    <row r="51" spans="2:19" ht="63.75" customHeight="1">
      <c r="B51" s="109" t="s">
        <v>64</v>
      </c>
      <c r="C51" s="109"/>
      <c r="N51" s="109" t="s">
        <v>66</v>
      </c>
      <c r="O51" s="109"/>
      <c r="P51" s="109"/>
      <c r="Q51" s="109"/>
      <c r="R51" s="109"/>
      <c r="S51" s="109"/>
    </row>
    <row r="52" spans="2:19" ht="12.75">
      <c r="B52" s="99" t="s">
        <v>63</v>
      </c>
      <c r="C52" s="99"/>
      <c r="N52" s="99" t="s">
        <v>65</v>
      </c>
      <c r="O52" s="99"/>
      <c r="P52" s="99"/>
      <c r="Q52" s="99"/>
      <c r="R52" s="99"/>
      <c r="S52" s="99"/>
    </row>
  </sheetData>
  <sheetProtection password="C78F" sheet="1" objects="1" scenarios="1"/>
  <protectedRanges>
    <protectedRange sqref="H6:I13 K6:L13 N6:O13 Q6:R13 H20:I27 K20:L27 N20:O27 Q20:R27 H34:I41 K34:L41 N34:O41 Q34:R41" name="Zakres1"/>
  </protectedRanges>
  <mergeCells count="70">
    <mergeCell ref="A2:S2"/>
    <mergeCell ref="A16:S16"/>
    <mergeCell ref="A1:S1"/>
    <mergeCell ref="C3:G3"/>
    <mergeCell ref="H3:J3"/>
    <mergeCell ref="K3:M3"/>
    <mergeCell ref="N3:P3"/>
    <mergeCell ref="Q3:S3"/>
    <mergeCell ref="S4:S5"/>
    <mergeCell ref="M4:M5"/>
    <mergeCell ref="B17:B19"/>
    <mergeCell ref="C17:G17"/>
    <mergeCell ref="H17:J17"/>
    <mergeCell ref="P18:P19"/>
    <mergeCell ref="K17:M17"/>
    <mergeCell ref="N17:P17"/>
    <mergeCell ref="Q17:S17"/>
    <mergeCell ref="C18:D18"/>
    <mergeCell ref="E18:F18"/>
    <mergeCell ref="Q18:R18"/>
    <mergeCell ref="S18:S19"/>
    <mergeCell ref="M18:M19"/>
    <mergeCell ref="N18:O18"/>
    <mergeCell ref="P4:P5"/>
    <mergeCell ref="N4:O4"/>
    <mergeCell ref="Q4:R4"/>
    <mergeCell ref="A15:S15"/>
    <mergeCell ref="C4:D4"/>
    <mergeCell ref="E4:F4"/>
    <mergeCell ref="K4:L4"/>
    <mergeCell ref="H4:I4"/>
    <mergeCell ref="A14:D14"/>
    <mergeCell ref="A3:A5"/>
    <mergeCell ref="B3:B5"/>
    <mergeCell ref="G4:G5"/>
    <mergeCell ref="J4:J5"/>
    <mergeCell ref="G32:G33"/>
    <mergeCell ref="A29:S29"/>
    <mergeCell ref="A28:D28"/>
    <mergeCell ref="G18:G19"/>
    <mergeCell ref="H18:I18"/>
    <mergeCell ref="J18:J19"/>
    <mergeCell ref="K18:L18"/>
    <mergeCell ref="A17:A19"/>
    <mergeCell ref="H32:I32"/>
    <mergeCell ref="P32:P33"/>
    <mergeCell ref="Q32:R32"/>
    <mergeCell ref="K31:M31"/>
    <mergeCell ref="N31:P31"/>
    <mergeCell ref="Q31:S31"/>
    <mergeCell ref="A30:S30"/>
    <mergeCell ref="A31:A33"/>
    <mergeCell ref="B31:B33"/>
    <mergeCell ref="C31:G31"/>
    <mergeCell ref="H31:J31"/>
    <mergeCell ref="C32:D32"/>
    <mergeCell ref="E32:F32"/>
    <mergeCell ref="S32:S33"/>
    <mergeCell ref="N32:O32"/>
    <mergeCell ref="J32:J33"/>
    <mergeCell ref="K32:L32"/>
    <mergeCell ref="M32:M33"/>
    <mergeCell ref="A42:D42"/>
    <mergeCell ref="A43:S43"/>
    <mergeCell ref="E47:G47"/>
    <mergeCell ref="E48:G48"/>
    <mergeCell ref="N51:S51"/>
    <mergeCell ref="N52:S52"/>
    <mergeCell ref="B51:C51"/>
    <mergeCell ref="B52:C52"/>
  </mergeCells>
  <printOptions/>
  <pageMargins left="0.42" right="0.51" top="0.59" bottom="1" header="0.5" footer="0.5"/>
  <pageSetup fitToHeight="1" fitToWidth="1" horizontalDpi="300" verticalDpi="3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5" zoomScaleSheetLayoutView="115" zoomScalePageLayoutView="0" workbookViewId="0" topLeftCell="A8">
      <selection activeCell="E10" sqref="E10:E11"/>
    </sheetView>
  </sheetViews>
  <sheetFormatPr defaultColWidth="9.140625" defaultRowHeight="12.75"/>
  <cols>
    <col min="1" max="1" width="31.28125" style="66" customWidth="1"/>
    <col min="2" max="2" width="20.140625" style="58" bestFit="1" customWidth="1"/>
    <col min="3" max="4" width="19.421875" style="59" customWidth="1"/>
    <col min="5" max="5" width="19.421875" style="58" customWidth="1"/>
    <col min="6" max="16384" width="9.140625" style="58" customWidth="1"/>
  </cols>
  <sheetData>
    <row r="1" spans="1:5" ht="25.5" customHeight="1">
      <c r="A1" s="160" t="s">
        <v>99</v>
      </c>
      <c r="B1" s="160"/>
      <c r="C1" s="160"/>
      <c r="D1" s="160"/>
      <c r="E1" s="160"/>
    </row>
    <row r="2" spans="1:5" ht="25.5" customHeight="1">
      <c r="A2" s="161">
        <f>Kosztorys!C4</f>
        <v>0</v>
      </c>
      <c r="B2" s="161"/>
      <c r="C2" s="161"/>
      <c r="D2" s="161"/>
      <c r="E2" s="161"/>
    </row>
    <row r="3" spans="1:5" ht="25.5" customHeight="1">
      <c r="A3" s="161">
        <f>Kosztorys!C5</f>
        <v>0</v>
      </c>
      <c r="B3" s="161"/>
      <c r="C3" s="161"/>
      <c r="D3" s="161"/>
      <c r="E3" s="161"/>
    </row>
    <row r="4" spans="1:5" ht="25.5" customHeight="1">
      <c r="A4" s="161">
        <f>Kosztorys!C6</f>
        <v>0</v>
      </c>
      <c r="B4" s="161"/>
      <c r="C4" s="161"/>
      <c r="D4" s="161"/>
      <c r="E4" s="161"/>
    </row>
    <row r="5" spans="1:5" s="61" customFormat="1" ht="63">
      <c r="A5" s="62" t="s">
        <v>90</v>
      </c>
      <c r="B5" s="62" t="s">
        <v>89</v>
      </c>
      <c r="C5" s="63" t="s">
        <v>93</v>
      </c>
      <c r="D5" s="63" t="s">
        <v>91</v>
      </c>
      <c r="E5" s="62" t="s">
        <v>94</v>
      </c>
    </row>
    <row r="6" spans="1:5" ht="28.5" customHeight="1">
      <c r="A6" s="162" t="s">
        <v>88</v>
      </c>
      <c r="B6" s="60" t="s">
        <v>87</v>
      </c>
      <c r="C6" s="67"/>
      <c r="D6" s="67"/>
      <c r="E6" s="159" t="s">
        <v>68</v>
      </c>
    </row>
    <row r="7" spans="1:5" ht="28.5" customHeight="1">
      <c r="A7" s="162"/>
      <c r="B7" s="60" t="s">
        <v>92</v>
      </c>
      <c r="C7" s="67"/>
      <c r="D7" s="67"/>
      <c r="E7" s="159"/>
    </row>
    <row r="8" spans="1:5" ht="43.5" customHeight="1">
      <c r="A8" s="158" t="s">
        <v>95</v>
      </c>
      <c r="B8" s="60" t="s">
        <v>87</v>
      </c>
      <c r="C8" s="67"/>
      <c r="D8" s="67"/>
      <c r="E8" s="159" t="s">
        <v>69</v>
      </c>
    </row>
    <row r="9" spans="1:5" ht="43.5" customHeight="1">
      <c r="A9" s="158"/>
      <c r="B9" s="60" t="s">
        <v>92</v>
      </c>
      <c r="C9" s="67"/>
      <c r="D9" s="67"/>
      <c r="E9" s="159"/>
    </row>
    <row r="10" spans="1:5" ht="43.5" customHeight="1">
      <c r="A10" s="158" t="s">
        <v>96</v>
      </c>
      <c r="B10" s="60" t="s">
        <v>87</v>
      </c>
      <c r="C10" s="67"/>
      <c r="D10" s="67"/>
      <c r="E10" s="159" t="s">
        <v>71</v>
      </c>
    </row>
    <row r="11" spans="1:5" ht="43.5" customHeight="1">
      <c r="A11" s="158"/>
      <c r="B11" s="60" t="s">
        <v>92</v>
      </c>
      <c r="C11" s="67"/>
      <c r="D11" s="67"/>
      <c r="E11" s="159"/>
    </row>
    <row r="12" spans="1:5" ht="47.25" customHeight="1">
      <c r="A12" s="158" t="s">
        <v>97</v>
      </c>
      <c r="B12" s="60" t="s">
        <v>87</v>
      </c>
      <c r="C12" s="87"/>
      <c r="D12" s="87"/>
      <c r="E12" s="159" t="s">
        <v>72</v>
      </c>
    </row>
    <row r="13" spans="1:5" ht="47.25" customHeight="1">
      <c r="A13" s="158"/>
      <c r="B13" s="60" t="s">
        <v>92</v>
      </c>
      <c r="C13" s="87"/>
      <c r="D13" s="87"/>
      <c r="E13" s="159"/>
    </row>
    <row r="14" spans="1:5" ht="40.5" customHeight="1">
      <c r="A14" s="158" t="s">
        <v>98</v>
      </c>
      <c r="B14" s="60" t="s">
        <v>87</v>
      </c>
      <c r="C14" s="67"/>
      <c r="D14" s="67"/>
      <c r="E14" s="159" t="s">
        <v>73</v>
      </c>
    </row>
    <row r="15" spans="1:5" ht="40.5" customHeight="1">
      <c r="A15" s="158"/>
      <c r="B15" s="60" t="s">
        <v>92</v>
      </c>
      <c r="C15" s="67"/>
      <c r="D15" s="67"/>
      <c r="E15" s="159"/>
    </row>
    <row r="16" spans="1:5" ht="26.25" customHeight="1">
      <c r="A16" s="65" t="s">
        <v>74</v>
      </c>
      <c r="B16" s="60" t="s">
        <v>87</v>
      </c>
      <c r="C16" s="67"/>
      <c r="D16" s="67"/>
      <c r="E16" s="163" t="s">
        <v>75</v>
      </c>
    </row>
    <row r="17" spans="1:5" ht="26.25" customHeight="1">
      <c r="A17" s="65" t="s">
        <v>70</v>
      </c>
      <c r="B17" s="60" t="s">
        <v>92</v>
      </c>
      <c r="C17" s="67"/>
      <c r="D17" s="67"/>
      <c r="E17" s="163"/>
    </row>
    <row r="18" spans="1:5" ht="26.25" customHeight="1">
      <c r="A18" s="64" t="s">
        <v>76</v>
      </c>
      <c r="B18" s="60" t="s">
        <v>87</v>
      </c>
      <c r="C18" s="67"/>
      <c r="D18" s="67"/>
      <c r="E18" s="163" t="s">
        <v>78</v>
      </c>
    </row>
    <row r="19" spans="1:5" ht="26.25" customHeight="1">
      <c r="A19" s="65" t="s">
        <v>77</v>
      </c>
      <c r="B19" s="60" t="s">
        <v>92</v>
      </c>
      <c r="C19" s="67"/>
      <c r="D19" s="67"/>
      <c r="E19" s="163"/>
    </row>
    <row r="20" spans="1:5" ht="26.25" customHeight="1">
      <c r="A20" s="64" t="s">
        <v>79</v>
      </c>
      <c r="B20" s="60" t="s">
        <v>87</v>
      </c>
      <c r="C20" s="67"/>
      <c r="D20" s="67"/>
      <c r="E20" s="163" t="s">
        <v>80</v>
      </c>
    </row>
    <row r="21" spans="1:5" ht="26.25" customHeight="1">
      <c r="A21" s="65" t="s">
        <v>77</v>
      </c>
      <c r="B21" s="60" t="s">
        <v>92</v>
      </c>
      <c r="C21" s="67"/>
      <c r="D21" s="67"/>
      <c r="E21" s="163"/>
    </row>
    <row r="22" spans="3:5" ht="12.75">
      <c r="C22" s="68"/>
      <c r="D22" s="68"/>
      <c r="E22" s="69"/>
    </row>
    <row r="23" spans="3:5" ht="12.75">
      <c r="C23" s="68"/>
      <c r="D23" s="68"/>
      <c r="E23" s="69"/>
    </row>
    <row r="24" spans="3:5" ht="12.75">
      <c r="C24" s="68"/>
      <c r="D24" s="68"/>
      <c r="E24" s="69"/>
    </row>
    <row r="25" spans="3:5" ht="12.75">
      <c r="C25" s="68"/>
      <c r="D25" s="68"/>
      <c r="E25" s="69"/>
    </row>
    <row r="26" spans="3:5" ht="12.75">
      <c r="C26" s="68"/>
      <c r="D26" s="68"/>
      <c r="E26" s="69"/>
    </row>
    <row r="27" spans="3:5" ht="12.75">
      <c r="C27" s="68"/>
      <c r="D27" s="68"/>
      <c r="E27" s="69"/>
    </row>
  </sheetData>
  <sheetProtection password="C78F" sheet="1" objects="1" scenarios="1"/>
  <protectedRanges>
    <protectedRange sqref="C9 C6:D21" name="Zakres1"/>
  </protectedRanges>
  <mergeCells count="17">
    <mergeCell ref="E20:E21"/>
    <mergeCell ref="E16:E17"/>
    <mergeCell ref="E18:E19"/>
    <mergeCell ref="A2:E2"/>
    <mergeCell ref="A8:A9"/>
    <mergeCell ref="A10:A11"/>
    <mergeCell ref="E8:E9"/>
    <mergeCell ref="E10:E11"/>
    <mergeCell ref="A12:A13"/>
    <mergeCell ref="E12:E13"/>
    <mergeCell ref="A14:A15"/>
    <mergeCell ref="E14:E15"/>
    <mergeCell ref="A1:E1"/>
    <mergeCell ref="A3:E3"/>
    <mergeCell ref="A4:E4"/>
    <mergeCell ref="A6:A7"/>
    <mergeCell ref="E6:E7"/>
  </mergeCells>
  <printOptions/>
  <pageMargins left="0.75" right="0.75" top="1" bottom="1" header="0.5" footer="0.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Opolski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gajda</dc:creator>
  <cp:keywords/>
  <dc:description/>
  <cp:lastModifiedBy>user</cp:lastModifiedBy>
  <cp:lastPrinted>2017-09-05T07:47:42Z</cp:lastPrinted>
  <dcterms:created xsi:type="dcterms:W3CDTF">2011-07-15T08:11:39Z</dcterms:created>
  <dcterms:modified xsi:type="dcterms:W3CDTF">2017-09-05T07:47:48Z</dcterms:modified>
  <cp:category/>
  <cp:version/>
  <cp:contentType/>
  <cp:contentStatus/>
</cp:coreProperties>
</file>